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eb_s\Downloads\"/>
    </mc:Choice>
  </mc:AlternateContent>
  <xr:revisionPtr revIDLastSave="0" documentId="8_{7C66AA00-B6FA-41B1-ABDE-1073E467D4AE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DataRoom 18 Month Financial Mod" sheetId="5" r:id="rId1"/>
    <sheet name="DataRoom Quaterly Revenue Forec" sheetId="6" r:id="rId2"/>
    <sheet name="DataRoom OPEX &amp; CAC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7" l="1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24" i="7"/>
  <c r="P31" i="7" s="1"/>
  <c r="H24" i="7"/>
  <c r="H31" i="7" s="1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S16" i="7"/>
  <c r="R16" i="7"/>
  <c r="Q16" i="7"/>
  <c r="Q24" i="7" s="1"/>
  <c r="P16" i="7"/>
  <c r="O16" i="7"/>
  <c r="N16" i="7"/>
  <c r="N24" i="7" s="1"/>
  <c r="N31" i="7" s="1"/>
  <c r="M16" i="7"/>
  <c r="L16" i="7"/>
  <c r="K16" i="7"/>
  <c r="J16" i="7"/>
  <c r="I16" i="7"/>
  <c r="I24" i="7" s="1"/>
  <c r="H16" i="7"/>
  <c r="G16" i="7"/>
  <c r="F16" i="7"/>
  <c r="F24" i="7" s="1"/>
  <c r="F31" i="7" s="1"/>
  <c r="E16" i="7"/>
  <c r="D16" i="7"/>
  <c r="C16" i="7"/>
  <c r="B16" i="7"/>
  <c r="S15" i="7"/>
  <c r="S24" i="7" s="1"/>
  <c r="S31" i="7" s="1"/>
  <c r="R15" i="7"/>
  <c r="R24" i="7" s="1"/>
  <c r="Q15" i="7"/>
  <c r="P15" i="7"/>
  <c r="O15" i="7"/>
  <c r="N15" i="7"/>
  <c r="M15" i="7"/>
  <c r="L15" i="7"/>
  <c r="L24" i="7" s="1"/>
  <c r="K15" i="7"/>
  <c r="K24" i="7" s="1"/>
  <c r="K31" i="7" s="1"/>
  <c r="J15" i="7"/>
  <c r="J24" i="7" s="1"/>
  <c r="I15" i="7"/>
  <c r="H15" i="7"/>
  <c r="G15" i="7"/>
  <c r="F15" i="7"/>
  <c r="E15" i="7"/>
  <c r="D15" i="7"/>
  <c r="D24" i="7" s="1"/>
  <c r="C15" i="7"/>
  <c r="C24" i="7" s="1"/>
  <c r="C31" i="7" s="1"/>
  <c r="B15" i="7"/>
  <c r="B24" i="7" s="1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5" i="7"/>
  <c r="B14" i="7" s="1"/>
  <c r="H6" i="6"/>
  <c r="G6" i="6"/>
  <c r="F6" i="6"/>
  <c r="E6" i="6"/>
  <c r="D6" i="6"/>
  <c r="C6" i="6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K10" i="5"/>
  <c r="K16" i="5" s="1"/>
  <c r="K20" i="5" s="1"/>
  <c r="S7" i="5"/>
  <c r="S10" i="5" s="1"/>
  <c r="S16" i="5" s="1"/>
  <c r="S20" i="5" s="1"/>
  <c r="R7" i="5"/>
  <c r="R10" i="5" s="1"/>
  <c r="R16" i="5" s="1"/>
  <c r="R20" i="5" s="1"/>
  <c r="Q7" i="5"/>
  <c r="Q10" i="5" s="1"/>
  <c r="Q16" i="5" s="1"/>
  <c r="Q20" i="5" s="1"/>
  <c r="P7" i="5"/>
  <c r="P10" i="5" s="1"/>
  <c r="P16" i="5" s="1"/>
  <c r="P20" i="5" s="1"/>
  <c r="O7" i="5"/>
  <c r="O10" i="5" s="1"/>
  <c r="O16" i="5" s="1"/>
  <c r="O20" i="5" s="1"/>
  <c r="N7" i="5"/>
  <c r="N10" i="5" s="1"/>
  <c r="N16" i="5" s="1"/>
  <c r="N20" i="5" s="1"/>
  <c r="M7" i="5"/>
  <c r="M10" i="5" s="1"/>
  <c r="L7" i="5"/>
  <c r="L10" i="5" s="1"/>
  <c r="K7" i="5"/>
  <c r="J7" i="5"/>
  <c r="J10" i="5" s="1"/>
  <c r="J16" i="5" s="1"/>
  <c r="J20" i="5" s="1"/>
  <c r="I7" i="5"/>
  <c r="I10" i="5" s="1"/>
  <c r="I16" i="5" s="1"/>
  <c r="I20" i="5" s="1"/>
  <c r="H7" i="5"/>
  <c r="H10" i="5" s="1"/>
  <c r="H16" i="5" s="1"/>
  <c r="H20" i="5" s="1"/>
  <c r="G7" i="5"/>
  <c r="G10" i="5" s="1"/>
  <c r="G16" i="5" s="1"/>
  <c r="G20" i="5" s="1"/>
  <c r="F7" i="5"/>
  <c r="F10" i="5" s="1"/>
  <c r="F16" i="5" s="1"/>
  <c r="F20" i="5" s="1"/>
  <c r="E7" i="5"/>
  <c r="E10" i="5" s="1"/>
  <c r="D7" i="5"/>
  <c r="D10" i="5" s="1"/>
  <c r="C7" i="5"/>
  <c r="C10" i="5" s="1"/>
  <c r="C16" i="5" s="1"/>
  <c r="C20" i="5" s="1"/>
  <c r="B7" i="5"/>
  <c r="B10" i="5" s="1"/>
  <c r="B16" i="5" s="1"/>
  <c r="B20" i="5" s="1"/>
  <c r="B22" i="5" s="1"/>
  <c r="C19" i="5" s="1"/>
  <c r="D16" i="5" l="1"/>
  <c r="D20" i="5" s="1"/>
  <c r="C22" i="5"/>
  <c r="D19" i="5" s="1"/>
  <c r="D22" i="5" s="1"/>
  <c r="E19" i="5" s="1"/>
  <c r="L16" i="5"/>
  <c r="L20" i="5" s="1"/>
  <c r="E16" i="5"/>
  <c r="E20" i="5" s="1"/>
  <c r="M16" i="5"/>
  <c r="M20" i="5" s="1"/>
  <c r="D31" i="7"/>
  <c r="L31" i="7"/>
  <c r="I31" i="7"/>
  <c r="Q31" i="7"/>
  <c r="G24" i="7"/>
  <c r="G31" i="7" s="1"/>
  <c r="O24" i="7"/>
  <c r="O31" i="7" s="1"/>
  <c r="E24" i="7"/>
  <c r="E31" i="7" s="1"/>
  <c r="M24" i="7"/>
  <c r="M31" i="7"/>
  <c r="B31" i="7"/>
  <c r="J31" i="7"/>
  <c r="R31" i="7"/>
  <c r="E22" i="5" l="1"/>
  <c r="F19" i="5" s="1"/>
  <c r="F22" i="5" s="1"/>
  <c r="G19" i="5" s="1"/>
  <c r="G22" i="5" s="1"/>
  <c r="H19" i="5" s="1"/>
  <c r="H22" i="5" s="1"/>
  <c r="I19" i="5" s="1"/>
  <c r="I22" i="5" s="1"/>
  <c r="J19" i="5" s="1"/>
  <c r="J22" i="5" s="1"/>
  <c r="K19" i="5" s="1"/>
  <c r="K22" i="5" s="1"/>
  <c r="L19" i="5" s="1"/>
  <c r="L22" i="5" s="1"/>
  <c r="M19" i="5" s="1"/>
  <c r="M22" i="5" s="1"/>
  <c r="N19" i="5" s="1"/>
  <c r="N22" i="5" s="1"/>
  <c r="O19" i="5" s="1"/>
  <c r="O22" i="5" s="1"/>
  <c r="P19" i="5" s="1"/>
  <c r="P22" i="5" s="1"/>
  <c r="Q19" i="5" s="1"/>
  <c r="Q22" i="5" s="1"/>
  <c r="R19" i="5" s="1"/>
  <c r="R22" i="5" s="1"/>
  <c r="S19" i="5" s="1"/>
  <c r="S2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" authorId="0" shapeId="0" xr:uid="{00000000-0006-0000-0400-000001000000}">
      <text>
        <r>
          <rPr>
            <sz val="10"/>
            <color rgb="FF000000"/>
            <rFont val="Calibri"/>
            <scheme val="minor"/>
          </rPr>
          <t>assumes Parker, UL, TCB, ML</t>
        </r>
      </text>
    </comment>
  </commentList>
</comments>
</file>

<file path=xl/sharedStrings.xml><?xml version="1.0" encoding="utf-8"?>
<sst xmlns="http://schemas.openxmlformats.org/spreadsheetml/2006/main" count="62" uniqueCount="53">
  <si>
    <t>Gross Profit</t>
  </si>
  <si>
    <t>Renewals</t>
  </si>
  <si>
    <t>New Business &amp; Upsell</t>
  </si>
  <si>
    <t>Total Revenue</t>
  </si>
  <si>
    <t>Total Cost of Goods</t>
  </si>
  <si>
    <t>Customer Acquisition Costs</t>
  </si>
  <si>
    <t>Operating Expense</t>
  </si>
  <si>
    <t>Total CAC and Operating Expense</t>
  </si>
  <si>
    <t>Operating Profit (Loss)</t>
  </si>
  <si>
    <t>Beginning Cash</t>
  </si>
  <si>
    <t>Net Change in Cash</t>
  </si>
  <si>
    <t>Investment</t>
  </si>
  <si>
    <t>Ending Cash</t>
  </si>
  <si>
    <t>2022 Revenue Target</t>
  </si>
  <si>
    <t>Q32022</t>
  </si>
  <si>
    <t>Q42022</t>
  </si>
  <si>
    <t>Q12023</t>
  </si>
  <si>
    <t>Q22023</t>
  </si>
  <si>
    <t>Q32023</t>
  </si>
  <si>
    <t>Q42023</t>
  </si>
  <si>
    <t>New Revenue</t>
  </si>
  <si>
    <t>Total Revenue Forecast</t>
  </si>
  <si>
    <t>OPEX &amp; CAC Forecast w/Investment</t>
  </si>
  <si>
    <t>Personnel Baseline</t>
  </si>
  <si>
    <t>Hire 2 Sr Software Engineers 3Q2022</t>
  </si>
  <si>
    <t>Hire 1 UX Designer 3Q2022</t>
  </si>
  <si>
    <t>Hire Sr Tech/Data Science Leader 4Q2022</t>
  </si>
  <si>
    <t>Hire 1 Customer Success Manager 4Q2022</t>
  </si>
  <si>
    <t>Hire 1 Admin Assistant 1Q2023</t>
  </si>
  <si>
    <t>Hire CRO 2Q2023</t>
  </si>
  <si>
    <t>Hire 1 Customer Success Manager 2Q2023</t>
  </si>
  <si>
    <t>Hire CMO 3Q2023</t>
  </si>
  <si>
    <t>TOTAL PERSONNEL</t>
  </si>
  <si>
    <t>Benefits Baseline</t>
  </si>
  <si>
    <t>TOTAL BENEFITS</t>
  </si>
  <si>
    <t>Infrastructure/Tech/EE Morale</t>
  </si>
  <si>
    <t>Team Meetings (Travel)</t>
  </si>
  <si>
    <t>Travel&amp; Entertainment</t>
  </si>
  <si>
    <t>Legal/Accting</t>
  </si>
  <si>
    <t>SaaS Subscriptions (CRM, etc)</t>
  </si>
  <si>
    <t>Other</t>
  </si>
  <si>
    <t>Total OpExpense</t>
  </si>
  <si>
    <t>Marketing &amp; Sales Baseline</t>
  </si>
  <si>
    <t>Hire 1 Marketing FTE 2Q2022)</t>
  </si>
  <si>
    <t>Ramp up Advertising</t>
  </si>
  <si>
    <t xml:space="preserve">Hire 1 Sales Rep (2Q2022) </t>
  </si>
  <si>
    <t>Hire 2 SDRS (2Q2022)</t>
  </si>
  <si>
    <t>Hire 1 Marketing FTE 1Q2023)</t>
  </si>
  <si>
    <t xml:space="preserve">Hire 2 Sales Rep (1Q2023) </t>
  </si>
  <si>
    <t>Hire 6 SDRS (1Q2023)</t>
  </si>
  <si>
    <t>Hire 1 Sales Engineer (1Q2023)</t>
  </si>
  <si>
    <t xml:space="preserve">Hire 1 Sales Rep (3Q2022) </t>
  </si>
  <si>
    <t>Total CAC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</si>
</sst>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&quot;$&quot;#,##0"/>
    <numFmt numFmtId="177" formatCode="mmmm&quot; &quot;yyyy"/>
  </numFmts>
  <fonts count="13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color rgb="FF000000"/>
      <name val="Calibri"/>
    </font>
    <font>
      <sz val="10"/>
      <color rgb="FF000000"/>
      <name val="Arial"/>
    </font>
    <font>
      <b/>
      <sz val="12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  <font>
      <i/>
      <sz val="10"/>
      <color rgb="FF000000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b/>
      <i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9" fontId="1" fillId="0" borderId="0" xfId="0" applyNumberFormat="1" applyFont="1"/>
    <xf numFmtId="14" fontId="1" fillId="0" borderId="0" xfId="0" applyNumberFormat="1" applyFont="1"/>
    <xf numFmtId="177" fontId="1" fillId="0" borderId="1" xfId="0" applyNumberFormat="1" applyFont="1" applyBorder="1" applyAlignment="1"/>
    <xf numFmtId="177" fontId="1" fillId="0" borderId="2" xfId="0" applyNumberFormat="1" applyFont="1" applyBorder="1" applyAlignment="1"/>
    <xf numFmtId="0" fontId="1" fillId="0" borderId="3" xfId="0" applyFont="1" applyBorder="1"/>
    <xf numFmtId="169" fontId="1" fillId="0" borderId="3" xfId="0" applyNumberFormat="1" applyFont="1" applyBorder="1"/>
    <xf numFmtId="169" fontId="1" fillId="0" borderId="0" xfId="0" applyNumberFormat="1" applyFont="1" applyAlignment="1"/>
    <xf numFmtId="0" fontId="3" fillId="0" borderId="0" xfId="0" applyFont="1" applyAlignment="1"/>
    <xf numFmtId="169" fontId="1" fillId="0" borderId="1" xfId="0" applyNumberFormat="1" applyFont="1" applyBorder="1"/>
    <xf numFmtId="169" fontId="1" fillId="0" borderId="2" xfId="0" applyNumberFormat="1" applyFont="1" applyBorder="1" applyAlignment="1"/>
    <xf numFmtId="169" fontId="1" fillId="0" borderId="1" xfId="0" applyNumberFormat="1" applyFont="1" applyBorder="1" applyAlignment="1"/>
    <xf numFmtId="0" fontId="1" fillId="0" borderId="0" xfId="0" applyFont="1" applyAlignment="1"/>
    <xf numFmtId="169" fontId="1" fillId="0" borderId="2" xfId="0" applyNumberFormat="1" applyFont="1" applyBorder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169" fontId="2" fillId="0" borderId="0" xfId="0" applyNumberFormat="1" applyFont="1"/>
    <xf numFmtId="0" fontId="2" fillId="0" borderId="0" xfId="0" applyFont="1"/>
    <xf numFmtId="0" fontId="11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3C47D"/>
    <outlinePr summaryBelow="0" summaryRight="0"/>
  </sheetPr>
  <dimension ref="A3:Z40"/>
  <sheetViews>
    <sheetView tabSelected="1" workbookViewId="0">
      <selection activeCell="A28" sqref="A28:XFD32"/>
    </sheetView>
  </sheetViews>
  <sheetFormatPr defaultColWidth="14.3984375" defaultRowHeight="15" customHeight="1" x14ac:dyDescent="0.3"/>
  <cols>
    <col min="1" max="1" width="27" customWidth="1"/>
  </cols>
  <sheetData>
    <row r="3" spans="1:26" ht="15" customHeight="1" x14ac:dyDescent="0.3">
      <c r="A3" s="4"/>
      <c r="B3" s="5">
        <v>44743</v>
      </c>
      <c r="C3" s="5">
        <v>44774</v>
      </c>
      <c r="D3" s="5">
        <v>44805</v>
      </c>
      <c r="E3" s="5">
        <v>44835</v>
      </c>
      <c r="F3" s="5">
        <v>44866</v>
      </c>
      <c r="G3" s="6">
        <v>44896</v>
      </c>
      <c r="H3" s="5">
        <v>44927</v>
      </c>
      <c r="I3" s="5">
        <v>44958</v>
      </c>
      <c r="J3" s="5">
        <v>44986</v>
      </c>
      <c r="K3" s="5">
        <v>45017</v>
      </c>
      <c r="L3" s="5">
        <v>45047</v>
      </c>
      <c r="M3" s="5">
        <v>45078</v>
      </c>
      <c r="N3" s="5">
        <v>45108</v>
      </c>
      <c r="O3" s="5">
        <v>45139</v>
      </c>
      <c r="P3" s="5">
        <v>45170</v>
      </c>
      <c r="Q3" s="5">
        <v>45200</v>
      </c>
      <c r="R3" s="5">
        <v>45231</v>
      </c>
      <c r="S3" s="5">
        <v>45261</v>
      </c>
      <c r="T3" s="4"/>
      <c r="U3" s="4"/>
      <c r="V3" s="4"/>
      <c r="W3" s="4"/>
      <c r="X3" s="4"/>
      <c r="Y3" s="4"/>
      <c r="Z3" s="4"/>
    </row>
    <row r="4" spans="1:26" ht="15" customHeight="1" x14ac:dyDescent="0.3">
      <c r="G4" s="7"/>
    </row>
    <row r="5" spans="1:26" ht="15" customHeight="1" x14ac:dyDescent="0.3">
      <c r="A5" s="1" t="s">
        <v>1</v>
      </c>
      <c r="B5" s="3">
        <v>4000</v>
      </c>
      <c r="C5" s="3">
        <v>4000</v>
      </c>
      <c r="D5" s="3">
        <v>54000</v>
      </c>
      <c r="E5" s="3">
        <v>4000</v>
      </c>
      <c r="F5" s="3">
        <v>4000</v>
      </c>
      <c r="G5" s="8">
        <v>54000</v>
      </c>
      <c r="H5" s="3">
        <v>29000</v>
      </c>
      <c r="I5" s="3">
        <v>4000</v>
      </c>
      <c r="J5" s="3">
        <v>4000</v>
      </c>
      <c r="K5" s="3">
        <v>54000</v>
      </c>
      <c r="L5" s="3">
        <v>4000</v>
      </c>
      <c r="M5" s="9">
        <v>445750</v>
      </c>
      <c r="N5" s="3">
        <v>262000</v>
      </c>
      <c r="O5" s="3">
        <v>4000</v>
      </c>
      <c r="P5" s="9">
        <v>448000</v>
      </c>
      <c r="Q5" s="3">
        <v>4000</v>
      </c>
      <c r="R5" s="3">
        <v>4000</v>
      </c>
      <c r="S5" s="9">
        <v>844000</v>
      </c>
    </row>
    <row r="6" spans="1:26" ht="15" customHeight="1" x14ac:dyDescent="0.3">
      <c r="A6" s="10" t="s">
        <v>2</v>
      </c>
      <c r="B6" s="11"/>
      <c r="C6" s="11"/>
      <c r="D6" s="11">
        <v>438000</v>
      </c>
      <c r="E6" s="11"/>
      <c r="F6" s="11"/>
      <c r="G6" s="12">
        <v>878000</v>
      </c>
      <c r="H6" s="11"/>
      <c r="I6" s="11"/>
      <c r="J6" s="11">
        <v>763000</v>
      </c>
      <c r="K6" s="11"/>
      <c r="L6" s="11"/>
      <c r="M6" s="11">
        <v>565000</v>
      </c>
      <c r="N6" s="11"/>
      <c r="O6" s="11"/>
      <c r="P6" s="13">
        <v>1086000</v>
      </c>
      <c r="Q6" s="11"/>
      <c r="R6" s="11"/>
      <c r="S6" s="13">
        <v>1310000</v>
      </c>
    </row>
    <row r="7" spans="1:26" ht="15" customHeight="1" x14ac:dyDescent="0.3">
      <c r="A7" s="1" t="s">
        <v>3</v>
      </c>
      <c r="B7" s="3">
        <f t="shared" ref="B7:S7" si="0">B5+B6</f>
        <v>4000</v>
      </c>
      <c r="C7" s="3">
        <f t="shared" si="0"/>
        <v>4000</v>
      </c>
      <c r="D7" s="3">
        <f t="shared" si="0"/>
        <v>492000</v>
      </c>
      <c r="E7" s="3">
        <f t="shared" si="0"/>
        <v>4000</v>
      </c>
      <c r="F7" s="3">
        <f t="shared" si="0"/>
        <v>4000</v>
      </c>
      <c r="G7" s="8">
        <f t="shared" si="0"/>
        <v>932000</v>
      </c>
      <c r="H7" s="3">
        <f t="shared" si="0"/>
        <v>29000</v>
      </c>
      <c r="I7" s="3">
        <f t="shared" si="0"/>
        <v>4000</v>
      </c>
      <c r="J7" s="3">
        <f t="shared" si="0"/>
        <v>767000</v>
      </c>
      <c r="K7" s="3">
        <f t="shared" si="0"/>
        <v>54000</v>
      </c>
      <c r="L7" s="3">
        <f t="shared" si="0"/>
        <v>4000</v>
      </c>
      <c r="M7" s="3">
        <f t="shared" si="0"/>
        <v>1010750</v>
      </c>
      <c r="N7" s="3">
        <f t="shared" si="0"/>
        <v>262000</v>
      </c>
      <c r="O7" s="3">
        <f t="shared" si="0"/>
        <v>4000</v>
      </c>
      <c r="P7" s="3">
        <f t="shared" si="0"/>
        <v>1534000</v>
      </c>
      <c r="Q7" s="3">
        <f t="shared" si="0"/>
        <v>4000</v>
      </c>
      <c r="R7" s="3">
        <f t="shared" si="0"/>
        <v>4000</v>
      </c>
      <c r="S7" s="3">
        <f t="shared" si="0"/>
        <v>2154000</v>
      </c>
    </row>
    <row r="8" spans="1:26" ht="15" customHeight="1" x14ac:dyDescent="0.3">
      <c r="A8" s="14"/>
      <c r="B8" s="3"/>
      <c r="C8" s="3"/>
      <c r="D8" s="3"/>
      <c r="E8" s="3"/>
      <c r="F8" s="3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6" ht="15" customHeight="1" x14ac:dyDescent="0.3">
      <c r="A9" s="1" t="s">
        <v>4</v>
      </c>
      <c r="B9" s="11">
        <v>46666.666666666672</v>
      </c>
      <c r="C9" s="11">
        <v>46666.666666666672</v>
      </c>
      <c r="D9" s="11">
        <v>46666.666666666672</v>
      </c>
      <c r="E9" s="11">
        <v>87733.333333333343</v>
      </c>
      <c r="F9" s="11">
        <v>87733.333333333343</v>
      </c>
      <c r="G9" s="15">
        <v>87733.333333333343</v>
      </c>
      <c r="H9" s="11">
        <v>72000.000000000015</v>
      </c>
      <c r="I9" s="11">
        <v>72000.000000000015</v>
      </c>
      <c r="J9" s="11">
        <v>72000.000000000015</v>
      </c>
      <c r="K9" s="11">
        <v>90000</v>
      </c>
      <c r="L9" s="11">
        <v>90000</v>
      </c>
      <c r="M9" s="11">
        <v>90000</v>
      </c>
      <c r="N9" s="11">
        <v>162000</v>
      </c>
      <c r="O9" s="11">
        <v>162000</v>
      </c>
      <c r="P9" s="11">
        <v>162000</v>
      </c>
      <c r="Q9" s="11">
        <v>193500</v>
      </c>
      <c r="R9" s="11">
        <v>193500</v>
      </c>
      <c r="S9" s="11">
        <v>193500</v>
      </c>
    </row>
    <row r="10" spans="1:26" ht="15" customHeight="1" x14ac:dyDescent="0.3">
      <c r="A10" s="14" t="s">
        <v>0</v>
      </c>
      <c r="B10" s="3">
        <f t="shared" ref="B10:S10" si="1">B7-B9</f>
        <v>-42666.666666666672</v>
      </c>
      <c r="C10" s="3">
        <f t="shared" si="1"/>
        <v>-42666.666666666672</v>
      </c>
      <c r="D10" s="3">
        <f t="shared" si="1"/>
        <v>445333.33333333331</v>
      </c>
      <c r="E10" s="3">
        <f t="shared" si="1"/>
        <v>-83733.333333333343</v>
      </c>
      <c r="F10" s="3">
        <f t="shared" si="1"/>
        <v>-83733.333333333343</v>
      </c>
      <c r="G10" s="8">
        <f t="shared" si="1"/>
        <v>844266.66666666663</v>
      </c>
      <c r="H10" s="3">
        <f t="shared" si="1"/>
        <v>-43000.000000000015</v>
      </c>
      <c r="I10" s="3">
        <f t="shared" si="1"/>
        <v>-68000.000000000015</v>
      </c>
      <c r="J10" s="3">
        <f t="shared" si="1"/>
        <v>695000</v>
      </c>
      <c r="K10" s="3">
        <f t="shared" si="1"/>
        <v>-36000</v>
      </c>
      <c r="L10" s="3">
        <f t="shared" si="1"/>
        <v>-86000</v>
      </c>
      <c r="M10" s="3">
        <f t="shared" si="1"/>
        <v>920750</v>
      </c>
      <c r="N10" s="3">
        <f t="shared" si="1"/>
        <v>100000</v>
      </c>
      <c r="O10" s="3">
        <f t="shared" si="1"/>
        <v>-158000</v>
      </c>
      <c r="P10" s="3">
        <f t="shared" si="1"/>
        <v>1372000</v>
      </c>
      <c r="Q10" s="3">
        <f t="shared" si="1"/>
        <v>-189500</v>
      </c>
      <c r="R10" s="3">
        <f t="shared" si="1"/>
        <v>-189500</v>
      </c>
      <c r="S10" s="3">
        <f t="shared" si="1"/>
        <v>1960500</v>
      </c>
    </row>
    <row r="11" spans="1:26" ht="15" customHeight="1" x14ac:dyDescent="0.3">
      <c r="A11" s="14"/>
      <c r="B11" s="3"/>
      <c r="C11" s="3"/>
      <c r="D11" s="3"/>
      <c r="E11" s="3"/>
      <c r="F11" s="3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26" ht="15" customHeight="1" x14ac:dyDescent="0.3">
      <c r="A12" s="1" t="s">
        <v>5</v>
      </c>
      <c r="B12" s="3">
        <v>66833.333333333343</v>
      </c>
      <c r="C12" s="3">
        <v>66833.333333333343</v>
      </c>
      <c r="D12" s="3">
        <v>76833.333333333343</v>
      </c>
      <c r="E12" s="3">
        <v>81833.333333333343</v>
      </c>
      <c r="F12" s="3">
        <v>81833.333333333343</v>
      </c>
      <c r="G12" s="8">
        <v>81833.333333333343</v>
      </c>
      <c r="H12" s="3">
        <v>200166.66666666669</v>
      </c>
      <c r="I12" s="3">
        <v>200166.66666666669</v>
      </c>
      <c r="J12" s="3">
        <v>200166.66666666669</v>
      </c>
      <c r="K12" s="3">
        <v>200166.66666666669</v>
      </c>
      <c r="L12" s="3">
        <v>200166.66666666669</v>
      </c>
      <c r="M12" s="3">
        <v>200166.66666666669</v>
      </c>
      <c r="N12" s="3">
        <v>217500</v>
      </c>
      <c r="O12" s="3">
        <v>217500</v>
      </c>
      <c r="P12" s="3">
        <v>217500</v>
      </c>
      <c r="Q12" s="3">
        <v>217500</v>
      </c>
      <c r="R12" s="3">
        <v>217500</v>
      </c>
      <c r="S12" s="3">
        <v>217500</v>
      </c>
    </row>
    <row r="13" spans="1:26" ht="15" customHeight="1" x14ac:dyDescent="0.3">
      <c r="A13" s="1" t="s">
        <v>6</v>
      </c>
      <c r="B13" s="11">
        <v>151032.29166666666</v>
      </c>
      <c r="C13" s="11">
        <v>177957.29166666666</v>
      </c>
      <c r="D13" s="11">
        <v>182957.29166666666</v>
      </c>
      <c r="E13" s="11">
        <v>221248.95833333334</v>
      </c>
      <c r="F13" s="11">
        <v>209498.95833333334</v>
      </c>
      <c r="G13" s="15">
        <v>209498.95833333334</v>
      </c>
      <c r="H13" s="11">
        <v>316447.91666666669</v>
      </c>
      <c r="I13" s="11">
        <v>245947.91666666669</v>
      </c>
      <c r="J13" s="11">
        <v>245947.91666666669</v>
      </c>
      <c r="K13" s="11">
        <v>287947.91666666669</v>
      </c>
      <c r="L13" s="11">
        <v>276197.91666666669</v>
      </c>
      <c r="M13" s="11">
        <v>276197.91666666669</v>
      </c>
      <c r="N13" s="11">
        <v>300239.58333333337</v>
      </c>
      <c r="O13" s="11">
        <v>294364.58333333337</v>
      </c>
      <c r="P13" s="11">
        <v>294364.58333333337</v>
      </c>
      <c r="Q13" s="11">
        <v>294364.58333333337</v>
      </c>
      <c r="R13" s="11">
        <v>294364.58333333337</v>
      </c>
      <c r="S13" s="11">
        <v>294364.58333333337</v>
      </c>
    </row>
    <row r="14" spans="1:26" ht="15" customHeight="1" x14ac:dyDescent="0.3">
      <c r="A14" s="1" t="s">
        <v>7</v>
      </c>
      <c r="B14" s="3">
        <f t="shared" ref="B14:S14" si="2">B12+B13</f>
        <v>217865.625</v>
      </c>
      <c r="C14" s="3">
        <f t="shared" si="2"/>
        <v>244790.625</v>
      </c>
      <c r="D14" s="3">
        <f t="shared" si="2"/>
        <v>259790.625</v>
      </c>
      <c r="E14" s="3">
        <f t="shared" si="2"/>
        <v>303082.29166666669</v>
      </c>
      <c r="F14" s="3">
        <f t="shared" si="2"/>
        <v>291332.29166666669</v>
      </c>
      <c r="G14" s="8">
        <f t="shared" si="2"/>
        <v>291332.29166666669</v>
      </c>
      <c r="H14" s="3">
        <f t="shared" si="2"/>
        <v>516614.58333333337</v>
      </c>
      <c r="I14" s="3">
        <f t="shared" si="2"/>
        <v>446114.58333333337</v>
      </c>
      <c r="J14" s="3">
        <f t="shared" si="2"/>
        <v>446114.58333333337</v>
      </c>
      <c r="K14" s="3">
        <f t="shared" si="2"/>
        <v>488114.58333333337</v>
      </c>
      <c r="L14" s="3">
        <f t="shared" si="2"/>
        <v>476364.58333333337</v>
      </c>
      <c r="M14" s="3">
        <f t="shared" si="2"/>
        <v>476364.58333333337</v>
      </c>
      <c r="N14" s="3">
        <f t="shared" si="2"/>
        <v>517739.58333333337</v>
      </c>
      <c r="O14" s="3">
        <f t="shared" si="2"/>
        <v>511864.58333333337</v>
      </c>
      <c r="P14" s="3">
        <f t="shared" si="2"/>
        <v>511864.58333333337</v>
      </c>
      <c r="Q14" s="3">
        <f t="shared" si="2"/>
        <v>511864.58333333337</v>
      </c>
      <c r="R14" s="3">
        <f t="shared" si="2"/>
        <v>511864.58333333337</v>
      </c>
      <c r="S14" s="3">
        <f t="shared" si="2"/>
        <v>511864.58333333337</v>
      </c>
    </row>
    <row r="15" spans="1:26" ht="15" customHeight="1" x14ac:dyDescent="0.3">
      <c r="A15" s="14"/>
      <c r="B15" s="3"/>
      <c r="C15" s="3"/>
      <c r="D15" s="3"/>
      <c r="E15" s="3"/>
      <c r="F15" s="3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6" ht="15" customHeight="1" x14ac:dyDescent="0.3">
      <c r="A16" s="1" t="s">
        <v>8</v>
      </c>
      <c r="B16" s="3">
        <f t="shared" ref="B16:S16" si="3">B10-B14</f>
        <v>-260532.29166666669</v>
      </c>
      <c r="C16" s="3">
        <f t="shared" si="3"/>
        <v>-287457.29166666669</v>
      </c>
      <c r="D16" s="3">
        <f t="shared" si="3"/>
        <v>185542.70833333331</v>
      </c>
      <c r="E16" s="3">
        <f t="shared" si="3"/>
        <v>-386815.625</v>
      </c>
      <c r="F16" s="3">
        <f t="shared" si="3"/>
        <v>-375065.625</v>
      </c>
      <c r="G16" s="8">
        <f t="shared" si="3"/>
        <v>552934.375</v>
      </c>
      <c r="H16" s="3">
        <f t="shared" si="3"/>
        <v>-559614.58333333337</v>
      </c>
      <c r="I16" s="3">
        <f t="shared" si="3"/>
        <v>-514114.58333333337</v>
      </c>
      <c r="J16" s="3">
        <f t="shared" si="3"/>
        <v>248885.41666666663</v>
      </c>
      <c r="K16" s="3">
        <f t="shared" si="3"/>
        <v>-524114.58333333337</v>
      </c>
      <c r="L16" s="3">
        <f t="shared" si="3"/>
        <v>-562364.58333333337</v>
      </c>
      <c r="M16" s="3">
        <f t="shared" si="3"/>
        <v>444385.41666666663</v>
      </c>
      <c r="N16" s="3">
        <f t="shared" si="3"/>
        <v>-417739.58333333337</v>
      </c>
      <c r="O16" s="3">
        <f t="shared" si="3"/>
        <v>-669864.58333333337</v>
      </c>
      <c r="P16" s="3">
        <f t="shared" si="3"/>
        <v>860135.41666666663</v>
      </c>
      <c r="Q16" s="3">
        <f t="shared" si="3"/>
        <v>-701364.58333333337</v>
      </c>
      <c r="R16" s="3">
        <f t="shared" si="3"/>
        <v>-701364.58333333337</v>
      </c>
      <c r="S16" s="3">
        <f t="shared" si="3"/>
        <v>1448635.4166666665</v>
      </c>
    </row>
    <row r="17" spans="1:19" ht="15" customHeight="1" x14ac:dyDescent="0.3">
      <c r="G17" s="7"/>
    </row>
    <row r="18" spans="1:19" ht="15" customHeight="1" x14ac:dyDescent="0.3">
      <c r="G18" s="7"/>
    </row>
    <row r="19" spans="1:19" ht="15" customHeight="1" x14ac:dyDescent="0.3">
      <c r="A19" s="10" t="s">
        <v>9</v>
      </c>
      <c r="B19" s="9">
        <v>431322</v>
      </c>
      <c r="C19" s="3">
        <f t="shared" ref="C19:S19" si="4">B22</f>
        <v>1170789.7083333333</v>
      </c>
      <c r="D19" s="3">
        <f t="shared" si="4"/>
        <v>1883332.4166666665</v>
      </c>
      <c r="E19" s="3">
        <f t="shared" si="4"/>
        <v>2068875.1249999998</v>
      </c>
      <c r="F19" s="3">
        <f t="shared" si="4"/>
        <v>1682059.4999999998</v>
      </c>
      <c r="G19" s="8">
        <f t="shared" si="4"/>
        <v>1306993.8749999998</v>
      </c>
      <c r="H19" s="3">
        <f t="shared" si="4"/>
        <v>1859928.2499999998</v>
      </c>
      <c r="I19" s="3">
        <f t="shared" si="4"/>
        <v>1300313.6666666665</v>
      </c>
      <c r="J19" s="3">
        <f t="shared" si="4"/>
        <v>786199.08333333314</v>
      </c>
      <c r="K19" s="3">
        <f t="shared" si="4"/>
        <v>1035084.4999999998</v>
      </c>
      <c r="L19" s="3">
        <f t="shared" si="4"/>
        <v>510969.9166666664</v>
      </c>
      <c r="M19" s="3">
        <f t="shared" si="4"/>
        <v>-51394.666666666977</v>
      </c>
      <c r="N19" s="3">
        <f t="shared" si="4"/>
        <v>392990.74999999965</v>
      </c>
      <c r="O19" s="3">
        <f t="shared" si="4"/>
        <v>975251.16666666628</v>
      </c>
      <c r="P19" s="3">
        <f t="shared" si="4"/>
        <v>305386.58333333291</v>
      </c>
      <c r="Q19" s="3">
        <f t="shared" si="4"/>
        <v>1165521.9999999995</v>
      </c>
      <c r="R19" s="3">
        <f t="shared" si="4"/>
        <v>464157.41666666616</v>
      </c>
      <c r="S19" s="3">
        <f t="shared" si="4"/>
        <v>-237207.16666666721</v>
      </c>
    </row>
    <row r="20" spans="1:19" ht="15" customHeight="1" x14ac:dyDescent="0.3">
      <c r="A20" s="10" t="s">
        <v>10</v>
      </c>
      <c r="B20" s="3">
        <f t="shared" ref="B20:S20" si="5">B16</f>
        <v>-260532.29166666669</v>
      </c>
      <c r="C20" s="3">
        <f t="shared" si="5"/>
        <v>-287457.29166666669</v>
      </c>
      <c r="D20" s="3">
        <f t="shared" si="5"/>
        <v>185542.70833333331</v>
      </c>
      <c r="E20" s="3">
        <f t="shared" si="5"/>
        <v>-386815.625</v>
      </c>
      <c r="F20" s="3">
        <f t="shared" si="5"/>
        <v>-375065.625</v>
      </c>
      <c r="G20" s="8">
        <f t="shared" si="5"/>
        <v>552934.375</v>
      </c>
      <c r="H20" s="3">
        <f t="shared" si="5"/>
        <v>-559614.58333333337</v>
      </c>
      <c r="I20" s="3">
        <f t="shared" si="5"/>
        <v>-514114.58333333337</v>
      </c>
      <c r="J20" s="3">
        <f t="shared" si="5"/>
        <v>248885.41666666663</v>
      </c>
      <c r="K20" s="3">
        <f t="shared" si="5"/>
        <v>-524114.58333333337</v>
      </c>
      <c r="L20" s="3">
        <f t="shared" si="5"/>
        <v>-562364.58333333337</v>
      </c>
      <c r="M20" s="3">
        <f t="shared" si="5"/>
        <v>444385.41666666663</v>
      </c>
      <c r="N20" s="3">
        <f t="shared" si="5"/>
        <v>-417739.58333333337</v>
      </c>
      <c r="O20" s="3">
        <f t="shared" si="5"/>
        <v>-669864.58333333337</v>
      </c>
      <c r="P20" s="3">
        <f t="shared" si="5"/>
        <v>860135.41666666663</v>
      </c>
      <c r="Q20" s="3">
        <f t="shared" si="5"/>
        <v>-701364.58333333337</v>
      </c>
      <c r="R20" s="3">
        <f t="shared" si="5"/>
        <v>-701364.58333333337</v>
      </c>
      <c r="S20" s="3">
        <f t="shared" si="5"/>
        <v>1448635.4166666665</v>
      </c>
    </row>
    <row r="21" spans="1:19" ht="15" customHeight="1" x14ac:dyDescent="0.3">
      <c r="A21" s="10" t="s">
        <v>11</v>
      </c>
      <c r="B21" s="3">
        <v>1000000</v>
      </c>
      <c r="C21" s="3">
        <v>1000000</v>
      </c>
      <c r="D21" s="3"/>
      <c r="G21" s="7"/>
      <c r="N21" s="3">
        <v>1000000</v>
      </c>
    </row>
    <row r="22" spans="1:19" ht="15" customHeight="1" x14ac:dyDescent="0.3">
      <c r="A22" s="10" t="s">
        <v>12</v>
      </c>
      <c r="B22" s="3">
        <f t="shared" ref="B22:S22" si="6">B19+B20+B21</f>
        <v>1170789.7083333333</v>
      </c>
      <c r="C22" s="3">
        <f t="shared" si="6"/>
        <v>1883332.4166666665</v>
      </c>
      <c r="D22" s="3">
        <f t="shared" si="6"/>
        <v>2068875.1249999998</v>
      </c>
      <c r="E22" s="3">
        <f t="shared" si="6"/>
        <v>1682059.4999999998</v>
      </c>
      <c r="F22" s="3">
        <f t="shared" si="6"/>
        <v>1306993.8749999998</v>
      </c>
      <c r="G22" s="8">
        <f t="shared" si="6"/>
        <v>1859928.2499999998</v>
      </c>
      <c r="H22" s="3">
        <f t="shared" si="6"/>
        <v>1300313.6666666665</v>
      </c>
      <c r="I22" s="3">
        <f t="shared" si="6"/>
        <v>786199.08333333314</v>
      </c>
      <c r="J22" s="3">
        <f t="shared" si="6"/>
        <v>1035084.4999999998</v>
      </c>
      <c r="K22" s="3">
        <f t="shared" si="6"/>
        <v>510969.9166666664</v>
      </c>
      <c r="L22" s="3">
        <f t="shared" si="6"/>
        <v>-51394.666666666977</v>
      </c>
      <c r="M22" s="3">
        <f t="shared" si="6"/>
        <v>392990.74999999965</v>
      </c>
      <c r="N22" s="3">
        <f t="shared" si="6"/>
        <v>975251.16666666628</v>
      </c>
      <c r="O22" s="3">
        <f t="shared" si="6"/>
        <v>305386.58333333291</v>
      </c>
      <c r="P22" s="3">
        <f t="shared" si="6"/>
        <v>1165521.9999999995</v>
      </c>
      <c r="Q22" s="3">
        <f t="shared" si="6"/>
        <v>464157.41666666616</v>
      </c>
      <c r="R22" s="3">
        <f t="shared" si="6"/>
        <v>-237207.16666666721</v>
      </c>
      <c r="S22" s="3">
        <f t="shared" si="6"/>
        <v>1211428.2499999993</v>
      </c>
    </row>
    <row r="28" spans="1:19" ht="15" customHeight="1" x14ac:dyDescent="0.3">
      <c r="A28" s="10"/>
    </row>
    <row r="29" spans="1:19" ht="15" customHeight="1" x14ac:dyDescent="0.3">
      <c r="A29" s="16"/>
    </row>
    <row r="30" spans="1:19" ht="15" customHeight="1" x14ac:dyDescent="0.3">
      <c r="A30" s="10"/>
    </row>
    <row r="31" spans="1:19" ht="15" customHeight="1" x14ac:dyDescent="0.3">
      <c r="A31" s="10"/>
    </row>
    <row r="32" spans="1:19" ht="15" customHeight="1" x14ac:dyDescent="0.3">
      <c r="A32" s="10"/>
    </row>
    <row r="33" spans="1:1" ht="15" customHeight="1" x14ac:dyDescent="0.3">
      <c r="A33" s="16"/>
    </row>
    <row r="34" spans="1:1" ht="13" x14ac:dyDescent="0.3">
      <c r="A34" s="10"/>
    </row>
    <row r="35" spans="1:1" ht="13" x14ac:dyDescent="0.3">
      <c r="A35" s="16"/>
    </row>
    <row r="36" spans="1:1" ht="13" x14ac:dyDescent="0.3">
      <c r="A36" s="16"/>
    </row>
    <row r="37" spans="1:1" ht="13" x14ac:dyDescent="0.3">
      <c r="A37" s="10"/>
    </row>
    <row r="38" spans="1:1" ht="13" x14ac:dyDescent="0.3">
      <c r="A38" s="10"/>
    </row>
    <row r="39" spans="1:1" ht="13" x14ac:dyDescent="0.3">
      <c r="A39" s="10"/>
    </row>
    <row r="40" spans="1:1" ht="13" x14ac:dyDescent="0.3">
      <c r="A40" s="1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6D7A8"/>
    <outlinePr summaryBelow="0" summaryRight="0"/>
  </sheetPr>
  <dimension ref="B3:K6"/>
  <sheetViews>
    <sheetView workbookViewId="0">
      <selection activeCell="K3" sqref="K3:K7"/>
    </sheetView>
  </sheetViews>
  <sheetFormatPr defaultColWidth="14.3984375" defaultRowHeight="15" customHeight="1" x14ac:dyDescent="0.3"/>
  <sheetData>
    <row r="3" spans="2:11" x14ac:dyDescent="0.35">
      <c r="B3" s="17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</row>
    <row r="4" spans="2:11" ht="15" customHeight="1" x14ac:dyDescent="0.3">
      <c r="B4" s="19" t="s">
        <v>20</v>
      </c>
      <c r="C4" s="9">
        <v>438</v>
      </c>
      <c r="D4" s="9">
        <v>878</v>
      </c>
      <c r="E4" s="9">
        <v>763</v>
      </c>
      <c r="F4" s="9">
        <v>565</v>
      </c>
      <c r="G4" s="9">
        <v>1086</v>
      </c>
      <c r="H4" s="9">
        <v>1310</v>
      </c>
      <c r="K4" s="1"/>
    </row>
    <row r="5" spans="2:11" ht="15" customHeight="1" x14ac:dyDescent="0.3">
      <c r="B5" s="19" t="s">
        <v>1</v>
      </c>
      <c r="C5" s="13">
        <v>62</v>
      </c>
      <c r="D5" s="13">
        <v>62</v>
      </c>
      <c r="E5" s="13">
        <v>37</v>
      </c>
      <c r="F5" s="13">
        <v>503</v>
      </c>
      <c r="G5" s="13">
        <v>714</v>
      </c>
      <c r="H5" s="13">
        <v>852</v>
      </c>
    </row>
    <row r="6" spans="2:11" ht="15" customHeight="1" x14ac:dyDescent="0.3">
      <c r="B6" s="19" t="s">
        <v>21</v>
      </c>
      <c r="C6" s="3">
        <f t="shared" ref="C6:H6" si="0">SUM(C4:C5)</f>
        <v>500</v>
      </c>
      <c r="D6" s="3">
        <f t="shared" si="0"/>
        <v>940</v>
      </c>
      <c r="E6" s="3">
        <f t="shared" si="0"/>
        <v>800</v>
      </c>
      <c r="F6" s="3">
        <f t="shared" si="0"/>
        <v>1068</v>
      </c>
      <c r="G6" s="3">
        <f t="shared" si="0"/>
        <v>1800</v>
      </c>
      <c r="H6" s="3">
        <f t="shared" si="0"/>
        <v>2162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6D7A8"/>
    <outlinePr summaryBelow="0" summaryRight="0"/>
  </sheetPr>
  <dimension ref="A3:Z43"/>
  <sheetViews>
    <sheetView topLeftCell="A16" workbookViewId="0"/>
  </sheetViews>
  <sheetFormatPr defaultColWidth="14.3984375" defaultRowHeight="15" customHeight="1" x14ac:dyDescent="0.3"/>
  <cols>
    <col min="1" max="1" width="44" customWidth="1"/>
  </cols>
  <sheetData>
    <row r="3" spans="1:26" ht="15" customHeight="1" x14ac:dyDescent="0.45">
      <c r="A3" s="20" t="s">
        <v>22</v>
      </c>
    </row>
    <row r="4" spans="1:26" ht="15" customHeight="1" x14ac:dyDescent="0.3">
      <c r="A4" s="16"/>
      <c r="B4" s="5">
        <v>44743</v>
      </c>
      <c r="C4" s="5">
        <v>44774</v>
      </c>
      <c r="D4" s="5">
        <v>44805</v>
      </c>
      <c r="E4" s="5">
        <v>44835</v>
      </c>
      <c r="F4" s="5">
        <v>44866</v>
      </c>
      <c r="G4" s="6">
        <v>44896</v>
      </c>
      <c r="H4" s="5">
        <v>44927</v>
      </c>
      <c r="I4" s="5">
        <v>44958</v>
      </c>
      <c r="J4" s="5">
        <v>44986</v>
      </c>
      <c r="K4" s="5">
        <v>45017</v>
      </c>
      <c r="L4" s="5">
        <v>45047</v>
      </c>
      <c r="M4" s="5">
        <v>45078</v>
      </c>
      <c r="N4" s="5">
        <v>45108</v>
      </c>
      <c r="O4" s="5">
        <v>45139</v>
      </c>
      <c r="P4" s="5">
        <v>45170</v>
      </c>
      <c r="Q4" s="5">
        <v>45200</v>
      </c>
      <c r="R4" s="5">
        <v>45231</v>
      </c>
      <c r="S4" s="5">
        <v>45261</v>
      </c>
    </row>
    <row r="5" spans="1:26" x14ac:dyDescent="0.35">
      <c r="A5" s="21" t="s">
        <v>23</v>
      </c>
      <c r="B5" s="9">
        <f>537750/6</f>
        <v>89625</v>
      </c>
      <c r="C5" s="9">
        <v>89625</v>
      </c>
      <c r="D5" s="9">
        <v>89625</v>
      </c>
      <c r="E5" s="9">
        <v>89625</v>
      </c>
      <c r="F5" s="9">
        <v>89625</v>
      </c>
      <c r="G5" s="9">
        <v>89625</v>
      </c>
      <c r="H5" s="9">
        <v>89625</v>
      </c>
      <c r="I5" s="9">
        <v>89625</v>
      </c>
      <c r="J5" s="9">
        <v>89625</v>
      </c>
      <c r="K5" s="9">
        <v>89625</v>
      </c>
      <c r="L5" s="9">
        <v>89625</v>
      </c>
      <c r="M5" s="9">
        <v>89625</v>
      </c>
      <c r="N5" s="9">
        <v>89625</v>
      </c>
      <c r="O5" s="9">
        <v>89625</v>
      </c>
      <c r="P5" s="9">
        <v>89625</v>
      </c>
      <c r="Q5" s="9">
        <v>89625</v>
      </c>
      <c r="R5" s="9">
        <v>89625</v>
      </c>
      <c r="S5" s="9">
        <v>89625</v>
      </c>
    </row>
    <row r="6" spans="1:26" x14ac:dyDescent="0.35">
      <c r="A6" s="22" t="s">
        <v>24</v>
      </c>
      <c r="B6" s="3">
        <v>12500</v>
      </c>
      <c r="C6" s="3">
        <v>12500</v>
      </c>
      <c r="D6" s="3">
        <v>25000</v>
      </c>
      <c r="E6" s="3">
        <v>25000</v>
      </c>
      <c r="F6" s="3">
        <v>25000</v>
      </c>
      <c r="G6" s="3">
        <v>25000</v>
      </c>
      <c r="H6" s="3">
        <v>25000</v>
      </c>
      <c r="I6" s="3">
        <v>25000</v>
      </c>
      <c r="J6" s="3">
        <v>25000</v>
      </c>
      <c r="K6" s="3">
        <v>25000</v>
      </c>
      <c r="L6" s="3">
        <v>25000</v>
      </c>
      <c r="M6" s="3">
        <v>25000</v>
      </c>
      <c r="N6" s="3">
        <v>25000</v>
      </c>
      <c r="O6" s="3">
        <v>25000</v>
      </c>
      <c r="P6" s="3">
        <v>25000</v>
      </c>
      <c r="Q6" s="3">
        <v>25000</v>
      </c>
      <c r="R6" s="3">
        <v>25000</v>
      </c>
      <c r="S6" s="3">
        <v>25000</v>
      </c>
    </row>
    <row r="7" spans="1:26" x14ac:dyDescent="0.35">
      <c r="A7" s="22" t="s">
        <v>25</v>
      </c>
      <c r="B7" s="3"/>
      <c r="C7" s="3">
        <v>6000</v>
      </c>
      <c r="D7" s="3">
        <v>6000</v>
      </c>
      <c r="E7" s="3">
        <v>6000</v>
      </c>
      <c r="F7" s="3">
        <v>6000</v>
      </c>
      <c r="G7" s="3">
        <v>6000</v>
      </c>
      <c r="H7" s="3">
        <v>6000</v>
      </c>
      <c r="I7" s="3">
        <v>6000</v>
      </c>
      <c r="J7" s="3">
        <v>6000</v>
      </c>
      <c r="K7" s="3">
        <v>6000</v>
      </c>
      <c r="L7" s="3">
        <v>6000</v>
      </c>
      <c r="M7" s="3">
        <v>6000</v>
      </c>
      <c r="N7" s="3">
        <v>6000</v>
      </c>
      <c r="O7" s="3">
        <v>6000</v>
      </c>
      <c r="P7" s="3">
        <v>6000</v>
      </c>
      <c r="Q7" s="3">
        <v>6000</v>
      </c>
      <c r="R7" s="3">
        <v>6000</v>
      </c>
      <c r="S7" s="3">
        <v>6000</v>
      </c>
    </row>
    <row r="8" spans="1:26" x14ac:dyDescent="0.35">
      <c r="A8" s="23" t="s">
        <v>26</v>
      </c>
      <c r="B8" s="3"/>
      <c r="C8" s="3"/>
      <c r="D8" s="3"/>
      <c r="E8" s="3">
        <v>16666.666666666668</v>
      </c>
      <c r="F8" s="3">
        <v>16666.666666666668</v>
      </c>
      <c r="G8" s="3">
        <v>16666.666666666668</v>
      </c>
      <c r="H8" s="3">
        <v>16666.666666666668</v>
      </c>
      <c r="I8" s="3">
        <v>16666.666666666668</v>
      </c>
      <c r="J8" s="3">
        <v>16666.666666666668</v>
      </c>
      <c r="K8" s="3">
        <v>16666.666666666668</v>
      </c>
      <c r="L8" s="3">
        <v>16666.666666666668</v>
      </c>
      <c r="M8" s="3">
        <v>16666.666666666668</v>
      </c>
      <c r="N8" s="3">
        <v>16666.666666666668</v>
      </c>
      <c r="O8" s="3">
        <v>16666.666666666668</v>
      </c>
      <c r="P8" s="3">
        <v>16666.666666666668</v>
      </c>
      <c r="Q8" s="3">
        <v>16666.666666666668</v>
      </c>
      <c r="R8" s="3">
        <v>16666.666666666668</v>
      </c>
      <c r="S8" s="3">
        <v>16666.666666666668</v>
      </c>
    </row>
    <row r="9" spans="1:26" x14ac:dyDescent="0.35">
      <c r="A9" s="22" t="s">
        <v>27</v>
      </c>
      <c r="B9" s="3"/>
      <c r="C9" s="3"/>
      <c r="D9" s="3"/>
      <c r="E9" s="3">
        <v>7500</v>
      </c>
      <c r="F9" s="3">
        <v>7500</v>
      </c>
      <c r="G9" s="3">
        <v>7500</v>
      </c>
      <c r="H9" s="3">
        <v>7500</v>
      </c>
      <c r="I9" s="3">
        <v>7500</v>
      </c>
      <c r="J9" s="3">
        <v>7500</v>
      </c>
      <c r="K9" s="3">
        <v>7500</v>
      </c>
      <c r="L9" s="3">
        <v>7500</v>
      </c>
      <c r="M9" s="3">
        <v>7500</v>
      </c>
      <c r="N9" s="3">
        <v>7500</v>
      </c>
      <c r="O9" s="3">
        <v>7500</v>
      </c>
      <c r="P9" s="3">
        <v>7500</v>
      </c>
      <c r="Q9" s="3">
        <v>7500</v>
      </c>
      <c r="R9" s="3">
        <v>7500</v>
      </c>
      <c r="S9" s="3">
        <v>7500</v>
      </c>
    </row>
    <row r="10" spans="1:26" ht="15" customHeight="1" x14ac:dyDescent="0.3">
      <c r="A10" s="24" t="s">
        <v>28</v>
      </c>
      <c r="B10" s="3"/>
      <c r="C10" s="3"/>
      <c r="D10" s="3"/>
      <c r="E10" s="3"/>
      <c r="F10" s="3"/>
      <c r="G10" s="3"/>
      <c r="H10" s="3">
        <v>5000</v>
      </c>
      <c r="I10" s="3">
        <v>5000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3">
        <v>5000</v>
      </c>
      <c r="P10" s="3">
        <v>5000</v>
      </c>
      <c r="Q10" s="3">
        <v>5000</v>
      </c>
      <c r="R10" s="3">
        <v>5000</v>
      </c>
      <c r="S10" s="3">
        <v>5000</v>
      </c>
    </row>
    <row r="11" spans="1:26" x14ac:dyDescent="0.35">
      <c r="A11" s="23" t="s">
        <v>29</v>
      </c>
      <c r="B11" s="3"/>
      <c r="C11" s="3"/>
      <c r="D11" s="3"/>
      <c r="E11" s="3"/>
      <c r="F11" s="3"/>
      <c r="G11" s="3"/>
      <c r="H11" s="3"/>
      <c r="I11" s="3"/>
      <c r="J11" s="3"/>
      <c r="K11" s="3">
        <v>15000</v>
      </c>
      <c r="L11" s="3">
        <v>15000</v>
      </c>
      <c r="M11" s="3">
        <v>15000</v>
      </c>
      <c r="N11" s="3">
        <v>15000</v>
      </c>
      <c r="O11" s="3">
        <v>15000</v>
      </c>
      <c r="P11" s="3">
        <v>15000</v>
      </c>
      <c r="Q11" s="3">
        <v>15000</v>
      </c>
      <c r="R11" s="3">
        <v>15000</v>
      </c>
      <c r="S11" s="3">
        <v>15000</v>
      </c>
    </row>
    <row r="12" spans="1:26" x14ac:dyDescent="0.35">
      <c r="A12" s="22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>
        <v>7500</v>
      </c>
      <c r="L12" s="3">
        <v>7500</v>
      </c>
      <c r="M12" s="3">
        <v>7500</v>
      </c>
      <c r="N12" s="3">
        <v>7500</v>
      </c>
      <c r="O12" s="3">
        <v>7500</v>
      </c>
      <c r="P12" s="3">
        <v>7500</v>
      </c>
      <c r="Q12" s="3">
        <v>7500</v>
      </c>
      <c r="R12" s="3">
        <v>7500</v>
      </c>
      <c r="S12" s="3">
        <v>7500</v>
      </c>
    </row>
    <row r="13" spans="1:26" x14ac:dyDescent="0.35">
      <c r="A13" s="23" t="s">
        <v>31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10000</v>
      </c>
      <c r="O13" s="3">
        <v>10000</v>
      </c>
      <c r="P13" s="3">
        <v>10000</v>
      </c>
      <c r="Q13" s="3">
        <v>10000</v>
      </c>
      <c r="R13" s="3">
        <v>10000</v>
      </c>
      <c r="S13" s="3">
        <v>10000</v>
      </c>
    </row>
    <row r="14" spans="1:26" x14ac:dyDescent="0.35">
      <c r="A14" s="25" t="s">
        <v>32</v>
      </c>
      <c r="B14" s="26">
        <f t="shared" ref="B14:S14" si="0">SUM(B5:B13)</f>
        <v>102125</v>
      </c>
      <c r="C14" s="26">
        <f t="shared" si="0"/>
        <v>108125</v>
      </c>
      <c r="D14" s="26">
        <f t="shared" si="0"/>
        <v>120625</v>
      </c>
      <c r="E14" s="26">
        <f t="shared" si="0"/>
        <v>144791.66666666666</v>
      </c>
      <c r="F14" s="26">
        <f t="shared" si="0"/>
        <v>144791.66666666666</v>
      </c>
      <c r="G14" s="26">
        <f t="shared" si="0"/>
        <v>144791.66666666666</v>
      </c>
      <c r="H14" s="26">
        <f t="shared" si="0"/>
        <v>149791.66666666666</v>
      </c>
      <c r="I14" s="26">
        <f t="shared" si="0"/>
        <v>149791.66666666666</v>
      </c>
      <c r="J14" s="26">
        <f t="shared" si="0"/>
        <v>149791.66666666666</v>
      </c>
      <c r="K14" s="26">
        <f t="shared" si="0"/>
        <v>172291.66666666666</v>
      </c>
      <c r="L14" s="26">
        <f t="shared" si="0"/>
        <v>172291.66666666666</v>
      </c>
      <c r="M14" s="26">
        <f t="shared" si="0"/>
        <v>172291.66666666666</v>
      </c>
      <c r="N14" s="26">
        <f t="shared" si="0"/>
        <v>182291.66666666666</v>
      </c>
      <c r="O14" s="26">
        <f t="shared" si="0"/>
        <v>182291.66666666666</v>
      </c>
      <c r="P14" s="26">
        <f t="shared" si="0"/>
        <v>182291.66666666666</v>
      </c>
      <c r="Q14" s="26">
        <f t="shared" si="0"/>
        <v>182291.66666666666</v>
      </c>
      <c r="R14" s="26">
        <f t="shared" si="0"/>
        <v>182291.66666666666</v>
      </c>
      <c r="S14" s="26">
        <f t="shared" si="0"/>
        <v>182291.66666666666</v>
      </c>
      <c r="T14" s="27"/>
      <c r="U14" s="27"/>
      <c r="V14" s="27"/>
      <c r="W14" s="27"/>
      <c r="X14" s="27"/>
      <c r="Y14" s="27"/>
      <c r="Z14" s="27"/>
    </row>
    <row r="15" spans="1:26" x14ac:dyDescent="0.35">
      <c r="A15" s="21" t="s">
        <v>33</v>
      </c>
      <c r="B15" s="3">
        <f t="shared" ref="B15:S15" si="1">B5*0.3</f>
        <v>26887.5</v>
      </c>
      <c r="C15" s="3">
        <f t="shared" si="1"/>
        <v>26887.5</v>
      </c>
      <c r="D15" s="3">
        <f t="shared" si="1"/>
        <v>26887.5</v>
      </c>
      <c r="E15" s="3">
        <f t="shared" si="1"/>
        <v>26887.5</v>
      </c>
      <c r="F15" s="3">
        <f t="shared" si="1"/>
        <v>26887.5</v>
      </c>
      <c r="G15" s="3">
        <f t="shared" si="1"/>
        <v>26887.5</v>
      </c>
      <c r="H15" s="3">
        <f t="shared" si="1"/>
        <v>26887.5</v>
      </c>
      <c r="I15" s="3">
        <f t="shared" si="1"/>
        <v>26887.5</v>
      </c>
      <c r="J15" s="3">
        <f t="shared" si="1"/>
        <v>26887.5</v>
      </c>
      <c r="K15" s="3">
        <f t="shared" si="1"/>
        <v>26887.5</v>
      </c>
      <c r="L15" s="3">
        <f t="shared" si="1"/>
        <v>26887.5</v>
      </c>
      <c r="M15" s="3">
        <f t="shared" si="1"/>
        <v>26887.5</v>
      </c>
      <c r="N15" s="3">
        <f t="shared" si="1"/>
        <v>26887.5</v>
      </c>
      <c r="O15" s="3">
        <f t="shared" si="1"/>
        <v>26887.5</v>
      </c>
      <c r="P15" s="3">
        <f t="shared" si="1"/>
        <v>26887.5</v>
      </c>
      <c r="Q15" s="3">
        <f t="shared" si="1"/>
        <v>26887.5</v>
      </c>
      <c r="R15" s="3">
        <f t="shared" si="1"/>
        <v>26887.5</v>
      </c>
      <c r="S15" s="3">
        <f t="shared" si="1"/>
        <v>26887.5</v>
      </c>
    </row>
    <row r="16" spans="1:26" x14ac:dyDescent="0.35">
      <c r="A16" s="23" t="s">
        <v>24</v>
      </c>
      <c r="B16" s="3">
        <f t="shared" ref="B16:S16" si="2">B6*0.3</f>
        <v>3750</v>
      </c>
      <c r="C16" s="3">
        <f t="shared" si="2"/>
        <v>3750</v>
      </c>
      <c r="D16" s="3">
        <f t="shared" si="2"/>
        <v>7500</v>
      </c>
      <c r="E16" s="3">
        <f t="shared" si="2"/>
        <v>7500</v>
      </c>
      <c r="F16" s="3">
        <f t="shared" si="2"/>
        <v>7500</v>
      </c>
      <c r="G16" s="3">
        <f t="shared" si="2"/>
        <v>7500</v>
      </c>
      <c r="H16" s="3">
        <f t="shared" si="2"/>
        <v>7500</v>
      </c>
      <c r="I16" s="3">
        <f t="shared" si="2"/>
        <v>7500</v>
      </c>
      <c r="J16" s="3">
        <f t="shared" si="2"/>
        <v>7500</v>
      </c>
      <c r="K16" s="3">
        <f t="shared" si="2"/>
        <v>7500</v>
      </c>
      <c r="L16" s="3">
        <f t="shared" si="2"/>
        <v>7500</v>
      </c>
      <c r="M16" s="3">
        <f t="shared" si="2"/>
        <v>7500</v>
      </c>
      <c r="N16" s="3">
        <f t="shared" si="2"/>
        <v>7500</v>
      </c>
      <c r="O16" s="3">
        <f t="shared" si="2"/>
        <v>7500</v>
      </c>
      <c r="P16" s="3">
        <f t="shared" si="2"/>
        <v>7500</v>
      </c>
      <c r="Q16" s="3">
        <f t="shared" si="2"/>
        <v>7500</v>
      </c>
      <c r="R16" s="3">
        <f t="shared" si="2"/>
        <v>7500</v>
      </c>
      <c r="S16" s="3">
        <f t="shared" si="2"/>
        <v>7500</v>
      </c>
    </row>
    <row r="17" spans="1:26" x14ac:dyDescent="0.35">
      <c r="A17" s="23" t="s">
        <v>25</v>
      </c>
      <c r="B17" s="3">
        <f t="shared" ref="B17:S17" si="3">B7*0.3</f>
        <v>0</v>
      </c>
      <c r="C17" s="3">
        <f t="shared" si="3"/>
        <v>1800</v>
      </c>
      <c r="D17" s="3">
        <f t="shared" si="3"/>
        <v>1800</v>
      </c>
      <c r="E17" s="3">
        <f t="shared" si="3"/>
        <v>1800</v>
      </c>
      <c r="F17" s="3">
        <f t="shared" si="3"/>
        <v>1800</v>
      </c>
      <c r="G17" s="3">
        <f t="shared" si="3"/>
        <v>1800</v>
      </c>
      <c r="H17" s="3">
        <f t="shared" si="3"/>
        <v>1800</v>
      </c>
      <c r="I17" s="3">
        <f t="shared" si="3"/>
        <v>1800</v>
      </c>
      <c r="J17" s="3">
        <f t="shared" si="3"/>
        <v>1800</v>
      </c>
      <c r="K17" s="3">
        <f t="shared" si="3"/>
        <v>1800</v>
      </c>
      <c r="L17" s="3">
        <f t="shared" si="3"/>
        <v>1800</v>
      </c>
      <c r="M17" s="3">
        <f t="shared" si="3"/>
        <v>1800</v>
      </c>
      <c r="N17" s="3">
        <f t="shared" si="3"/>
        <v>1800</v>
      </c>
      <c r="O17" s="3">
        <f t="shared" si="3"/>
        <v>1800</v>
      </c>
      <c r="P17" s="3">
        <f t="shared" si="3"/>
        <v>1800</v>
      </c>
      <c r="Q17" s="3">
        <f t="shared" si="3"/>
        <v>1800</v>
      </c>
      <c r="R17" s="3">
        <f t="shared" si="3"/>
        <v>1800</v>
      </c>
      <c r="S17" s="3">
        <f t="shared" si="3"/>
        <v>1800</v>
      </c>
    </row>
    <row r="18" spans="1:26" x14ac:dyDescent="0.35">
      <c r="A18" s="23" t="s">
        <v>26</v>
      </c>
      <c r="B18" s="3">
        <f t="shared" ref="B18:S18" si="4">B8*0.3</f>
        <v>0</v>
      </c>
      <c r="C18" s="3">
        <f t="shared" si="4"/>
        <v>0</v>
      </c>
      <c r="D18" s="3">
        <f t="shared" si="4"/>
        <v>0</v>
      </c>
      <c r="E18" s="3">
        <f t="shared" si="4"/>
        <v>5000</v>
      </c>
      <c r="F18" s="3">
        <f t="shared" si="4"/>
        <v>5000</v>
      </c>
      <c r="G18" s="3">
        <f t="shared" si="4"/>
        <v>5000</v>
      </c>
      <c r="H18" s="3">
        <f t="shared" si="4"/>
        <v>5000</v>
      </c>
      <c r="I18" s="3">
        <f t="shared" si="4"/>
        <v>5000</v>
      </c>
      <c r="J18" s="3">
        <f t="shared" si="4"/>
        <v>5000</v>
      </c>
      <c r="K18" s="3">
        <f t="shared" si="4"/>
        <v>5000</v>
      </c>
      <c r="L18" s="3">
        <f t="shared" si="4"/>
        <v>5000</v>
      </c>
      <c r="M18" s="3">
        <f t="shared" si="4"/>
        <v>5000</v>
      </c>
      <c r="N18" s="3">
        <f t="shared" si="4"/>
        <v>5000</v>
      </c>
      <c r="O18" s="3">
        <f t="shared" si="4"/>
        <v>5000</v>
      </c>
      <c r="P18" s="3">
        <f t="shared" si="4"/>
        <v>5000</v>
      </c>
      <c r="Q18" s="3">
        <f t="shared" si="4"/>
        <v>5000</v>
      </c>
      <c r="R18" s="3">
        <f t="shared" si="4"/>
        <v>5000</v>
      </c>
      <c r="S18" s="3">
        <f t="shared" si="4"/>
        <v>5000</v>
      </c>
    </row>
    <row r="19" spans="1:26" x14ac:dyDescent="0.35">
      <c r="A19" s="23" t="s">
        <v>27</v>
      </c>
      <c r="B19" s="3">
        <f t="shared" ref="B19:S19" si="5">B9*0.3</f>
        <v>0</v>
      </c>
      <c r="C19" s="3">
        <f t="shared" si="5"/>
        <v>0</v>
      </c>
      <c r="D19" s="3">
        <f t="shared" si="5"/>
        <v>0</v>
      </c>
      <c r="E19" s="3">
        <f t="shared" si="5"/>
        <v>2250</v>
      </c>
      <c r="F19" s="3">
        <f t="shared" si="5"/>
        <v>2250</v>
      </c>
      <c r="G19" s="3">
        <f t="shared" si="5"/>
        <v>2250</v>
      </c>
      <c r="H19" s="3">
        <f t="shared" si="5"/>
        <v>2250</v>
      </c>
      <c r="I19" s="3">
        <f t="shared" si="5"/>
        <v>2250</v>
      </c>
      <c r="J19" s="3">
        <f t="shared" si="5"/>
        <v>2250</v>
      </c>
      <c r="K19" s="3">
        <f t="shared" si="5"/>
        <v>2250</v>
      </c>
      <c r="L19" s="3">
        <f t="shared" si="5"/>
        <v>2250</v>
      </c>
      <c r="M19" s="3">
        <f t="shared" si="5"/>
        <v>2250</v>
      </c>
      <c r="N19" s="3">
        <f t="shared" si="5"/>
        <v>2250</v>
      </c>
      <c r="O19" s="3">
        <f t="shared" si="5"/>
        <v>2250</v>
      </c>
      <c r="P19" s="3">
        <f t="shared" si="5"/>
        <v>2250</v>
      </c>
      <c r="Q19" s="3">
        <f t="shared" si="5"/>
        <v>2250</v>
      </c>
      <c r="R19" s="3">
        <f t="shared" si="5"/>
        <v>2250</v>
      </c>
      <c r="S19" s="3">
        <f t="shared" si="5"/>
        <v>2250</v>
      </c>
    </row>
    <row r="20" spans="1:26" ht="15" customHeight="1" x14ac:dyDescent="0.3">
      <c r="A20" s="24" t="s">
        <v>28</v>
      </c>
      <c r="B20" s="3">
        <f t="shared" ref="B20:S20" si="6">B10*0.3</f>
        <v>0</v>
      </c>
      <c r="C20" s="3">
        <f t="shared" si="6"/>
        <v>0</v>
      </c>
      <c r="D20" s="3">
        <f t="shared" si="6"/>
        <v>0</v>
      </c>
      <c r="E20" s="3">
        <f t="shared" si="6"/>
        <v>0</v>
      </c>
      <c r="F20" s="3">
        <f t="shared" si="6"/>
        <v>0</v>
      </c>
      <c r="G20" s="3">
        <f t="shared" si="6"/>
        <v>0</v>
      </c>
      <c r="H20" s="3">
        <f t="shared" si="6"/>
        <v>1500</v>
      </c>
      <c r="I20" s="3">
        <f t="shared" si="6"/>
        <v>1500</v>
      </c>
      <c r="J20" s="3">
        <f t="shared" si="6"/>
        <v>1500</v>
      </c>
      <c r="K20" s="3">
        <f t="shared" si="6"/>
        <v>1500</v>
      </c>
      <c r="L20" s="3">
        <f t="shared" si="6"/>
        <v>1500</v>
      </c>
      <c r="M20" s="3">
        <f t="shared" si="6"/>
        <v>1500</v>
      </c>
      <c r="N20" s="3">
        <f t="shared" si="6"/>
        <v>1500</v>
      </c>
      <c r="O20" s="3">
        <f t="shared" si="6"/>
        <v>1500</v>
      </c>
      <c r="P20" s="3">
        <f t="shared" si="6"/>
        <v>1500</v>
      </c>
      <c r="Q20" s="3">
        <f t="shared" si="6"/>
        <v>1500</v>
      </c>
      <c r="R20" s="3">
        <f t="shared" si="6"/>
        <v>1500</v>
      </c>
      <c r="S20" s="3">
        <f t="shared" si="6"/>
        <v>1500</v>
      </c>
    </row>
    <row r="21" spans="1:26" x14ac:dyDescent="0.35">
      <c r="A21" s="23" t="s">
        <v>29</v>
      </c>
      <c r="B21" s="3">
        <f t="shared" ref="B21:S21" si="7">B11*0.3</f>
        <v>0</v>
      </c>
      <c r="C21" s="3">
        <f t="shared" si="7"/>
        <v>0</v>
      </c>
      <c r="D21" s="3">
        <f t="shared" si="7"/>
        <v>0</v>
      </c>
      <c r="E21" s="3">
        <f t="shared" si="7"/>
        <v>0</v>
      </c>
      <c r="F21" s="3">
        <f t="shared" si="7"/>
        <v>0</v>
      </c>
      <c r="G21" s="3">
        <f t="shared" si="7"/>
        <v>0</v>
      </c>
      <c r="H21" s="3">
        <f t="shared" si="7"/>
        <v>0</v>
      </c>
      <c r="I21" s="3">
        <f t="shared" si="7"/>
        <v>0</v>
      </c>
      <c r="J21" s="3">
        <f t="shared" si="7"/>
        <v>0</v>
      </c>
      <c r="K21" s="3">
        <f t="shared" si="7"/>
        <v>4500</v>
      </c>
      <c r="L21" s="3">
        <f t="shared" si="7"/>
        <v>4500</v>
      </c>
      <c r="M21" s="3">
        <f t="shared" si="7"/>
        <v>4500</v>
      </c>
      <c r="N21" s="3">
        <f t="shared" si="7"/>
        <v>4500</v>
      </c>
      <c r="O21" s="3">
        <f t="shared" si="7"/>
        <v>4500</v>
      </c>
      <c r="P21" s="3">
        <f t="shared" si="7"/>
        <v>4500</v>
      </c>
      <c r="Q21" s="3">
        <f t="shared" si="7"/>
        <v>4500</v>
      </c>
      <c r="R21" s="3">
        <f t="shared" si="7"/>
        <v>4500</v>
      </c>
      <c r="S21" s="3">
        <f t="shared" si="7"/>
        <v>4500</v>
      </c>
    </row>
    <row r="22" spans="1:26" x14ac:dyDescent="0.35">
      <c r="A22" s="23" t="s">
        <v>30</v>
      </c>
      <c r="B22" s="3">
        <f t="shared" ref="B22:S22" si="8">B12*0.3</f>
        <v>0</v>
      </c>
      <c r="C22" s="3">
        <f t="shared" si="8"/>
        <v>0</v>
      </c>
      <c r="D22" s="3">
        <f t="shared" si="8"/>
        <v>0</v>
      </c>
      <c r="E22" s="3">
        <f t="shared" si="8"/>
        <v>0</v>
      </c>
      <c r="F22" s="3">
        <f t="shared" si="8"/>
        <v>0</v>
      </c>
      <c r="G22" s="3">
        <f t="shared" si="8"/>
        <v>0</v>
      </c>
      <c r="H22" s="3">
        <f t="shared" si="8"/>
        <v>0</v>
      </c>
      <c r="I22" s="3">
        <f t="shared" si="8"/>
        <v>0</v>
      </c>
      <c r="J22" s="3">
        <f t="shared" si="8"/>
        <v>0</v>
      </c>
      <c r="K22" s="3">
        <f t="shared" si="8"/>
        <v>2250</v>
      </c>
      <c r="L22" s="3">
        <f t="shared" si="8"/>
        <v>2250</v>
      </c>
      <c r="M22" s="3">
        <f t="shared" si="8"/>
        <v>2250</v>
      </c>
      <c r="N22" s="3">
        <f t="shared" si="8"/>
        <v>2250</v>
      </c>
      <c r="O22" s="3">
        <f t="shared" si="8"/>
        <v>2250</v>
      </c>
      <c r="P22" s="3">
        <f t="shared" si="8"/>
        <v>2250</v>
      </c>
      <c r="Q22" s="3">
        <f t="shared" si="8"/>
        <v>2250</v>
      </c>
      <c r="R22" s="3">
        <f t="shared" si="8"/>
        <v>2250</v>
      </c>
      <c r="S22" s="3">
        <f t="shared" si="8"/>
        <v>2250</v>
      </c>
    </row>
    <row r="23" spans="1:26" x14ac:dyDescent="0.35">
      <c r="A23" s="23" t="s">
        <v>31</v>
      </c>
      <c r="B23" s="3">
        <f t="shared" ref="B23:S23" si="9">B13*0.3</f>
        <v>0</v>
      </c>
      <c r="C23" s="3">
        <f t="shared" si="9"/>
        <v>0</v>
      </c>
      <c r="D23" s="3">
        <f t="shared" si="9"/>
        <v>0</v>
      </c>
      <c r="E23" s="3">
        <f t="shared" si="9"/>
        <v>0</v>
      </c>
      <c r="F23" s="3">
        <f t="shared" si="9"/>
        <v>0</v>
      </c>
      <c r="G23" s="3">
        <f t="shared" si="9"/>
        <v>0</v>
      </c>
      <c r="H23" s="3">
        <f t="shared" si="9"/>
        <v>0</v>
      </c>
      <c r="I23" s="3">
        <f t="shared" si="9"/>
        <v>0</v>
      </c>
      <c r="J23" s="3">
        <f t="shared" si="9"/>
        <v>0</v>
      </c>
      <c r="K23" s="3">
        <f t="shared" si="9"/>
        <v>0</v>
      </c>
      <c r="L23" s="3">
        <f t="shared" si="9"/>
        <v>0</v>
      </c>
      <c r="M23" s="3">
        <f t="shared" si="9"/>
        <v>0</v>
      </c>
      <c r="N23" s="3">
        <f t="shared" si="9"/>
        <v>3000</v>
      </c>
      <c r="O23" s="3">
        <f t="shared" si="9"/>
        <v>3000</v>
      </c>
      <c r="P23" s="3">
        <f t="shared" si="9"/>
        <v>3000</v>
      </c>
      <c r="Q23" s="3">
        <f t="shared" si="9"/>
        <v>3000</v>
      </c>
      <c r="R23" s="3">
        <f t="shared" si="9"/>
        <v>3000</v>
      </c>
      <c r="S23" s="3">
        <f t="shared" si="9"/>
        <v>3000</v>
      </c>
    </row>
    <row r="24" spans="1:26" ht="15" customHeight="1" x14ac:dyDescent="0.3">
      <c r="A24" s="28" t="s">
        <v>34</v>
      </c>
      <c r="B24" s="26">
        <f t="shared" ref="B24:S24" si="10">SUM(B15:B23)</f>
        <v>30637.5</v>
      </c>
      <c r="C24" s="26">
        <f t="shared" si="10"/>
        <v>32437.5</v>
      </c>
      <c r="D24" s="26">
        <f t="shared" si="10"/>
        <v>36187.5</v>
      </c>
      <c r="E24" s="26">
        <f t="shared" si="10"/>
        <v>43437.5</v>
      </c>
      <c r="F24" s="26">
        <f t="shared" si="10"/>
        <v>43437.5</v>
      </c>
      <c r="G24" s="26">
        <f t="shared" si="10"/>
        <v>43437.5</v>
      </c>
      <c r="H24" s="26">
        <f t="shared" si="10"/>
        <v>44937.5</v>
      </c>
      <c r="I24" s="26">
        <f t="shared" si="10"/>
        <v>44937.5</v>
      </c>
      <c r="J24" s="26">
        <f t="shared" si="10"/>
        <v>44937.5</v>
      </c>
      <c r="K24" s="26">
        <f t="shared" si="10"/>
        <v>51687.5</v>
      </c>
      <c r="L24" s="26">
        <f t="shared" si="10"/>
        <v>51687.5</v>
      </c>
      <c r="M24" s="26">
        <f t="shared" si="10"/>
        <v>51687.5</v>
      </c>
      <c r="N24" s="26">
        <f t="shared" si="10"/>
        <v>54687.5</v>
      </c>
      <c r="O24" s="26">
        <f t="shared" si="10"/>
        <v>54687.5</v>
      </c>
      <c r="P24" s="26">
        <f t="shared" si="10"/>
        <v>54687.5</v>
      </c>
      <c r="Q24" s="26">
        <f t="shared" si="10"/>
        <v>54687.5</v>
      </c>
      <c r="R24" s="26">
        <f t="shared" si="10"/>
        <v>54687.5</v>
      </c>
      <c r="S24" s="26">
        <f t="shared" si="10"/>
        <v>54687.5</v>
      </c>
      <c r="T24" s="27"/>
      <c r="U24" s="27"/>
      <c r="V24" s="27"/>
      <c r="W24" s="27"/>
      <c r="X24" s="27"/>
      <c r="Y24" s="27"/>
      <c r="Z24" s="27"/>
    </row>
    <row r="25" spans="1:26" ht="15" customHeight="1" x14ac:dyDescent="0.3">
      <c r="A25" s="29" t="s">
        <v>35</v>
      </c>
      <c r="B25" s="3">
        <v>1562.5</v>
      </c>
      <c r="C25" s="3">
        <v>19562.5</v>
      </c>
      <c r="D25" s="3">
        <v>7937.5</v>
      </c>
      <c r="E25" s="3">
        <v>14062.5</v>
      </c>
      <c r="F25" s="3">
        <v>2312.5</v>
      </c>
      <c r="G25" s="3">
        <v>2312.5</v>
      </c>
      <c r="H25" s="3">
        <v>74312.5</v>
      </c>
      <c r="I25" s="3">
        <v>3812.5</v>
      </c>
      <c r="J25" s="3">
        <v>3812.5</v>
      </c>
      <c r="K25" s="3">
        <v>15812.5</v>
      </c>
      <c r="L25" s="3">
        <v>4062.5</v>
      </c>
      <c r="M25" s="3">
        <v>4062.5</v>
      </c>
      <c r="N25" s="3">
        <v>10062.5</v>
      </c>
      <c r="O25" s="3">
        <v>4187.5</v>
      </c>
      <c r="P25" s="3">
        <v>4187.5</v>
      </c>
      <c r="Q25" s="3">
        <v>4187.5</v>
      </c>
      <c r="R25" s="3">
        <v>4187.5</v>
      </c>
      <c r="S25" s="3">
        <v>4187.5</v>
      </c>
    </row>
    <row r="26" spans="1:26" x14ac:dyDescent="0.35">
      <c r="A26" s="21" t="s">
        <v>36</v>
      </c>
      <c r="B26" s="3">
        <v>4687.5</v>
      </c>
      <c r="C26" s="3">
        <v>5812.5</v>
      </c>
      <c r="D26" s="3">
        <v>6187.5</v>
      </c>
      <c r="E26" s="3">
        <v>6937.5</v>
      </c>
      <c r="F26" s="3">
        <v>6937.5</v>
      </c>
      <c r="G26" s="3">
        <v>6937.5</v>
      </c>
      <c r="H26" s="3">
        <v>11437.5</v>
      </c>
      <c r="I26" s="3">
        <v>11437.5</v>
      </c>
      <c r="J26" s="3">
        <v>11437.5</v>
      </c>
      <c r="K26" s="3">
        <v>12187.5</v>
      </c>
      <c r="L26" s="3">
        <v>12187.5</v>
      </c>
      <c r="M26" s="3">
        <v>12187.5</v>
      </c>
      <c r="N26" s="3">
        <v>12562.5</v>
      </c>
      <c r="O26" s="3">
        <v>12562.5</v>
      </c>
      <c r="P26" s="3">
        <v>12562.5</v>
      </c>
      <c r="Q26" s="3">
        <v>12562.5</v>
      </c>
      <c r="R26" s="3">
        <v>12562.5</v>
      </c>
      <c r="S26" s="3">
        <v>12562.5</v>
      </c>
    </row>
    <row r="27" spans="1:26" ht="15" customHeight="1" x14ac:dyDescent="0.3">
      <c r="A27" s="29" t="s">
        <v>37</v>
      </c>
      <c r="B27" s="3">
        <v>4166.666666666667</v>
      </c>
      <c r="C27" s="3">
        <v>4166.666666666667</v>
      </c>
      <c r="D27" s="3">
        <v>4166.666666666667</v>
      </c>
      <c r="E27" s="3">
        <v>4166.666666666667</v>
      </c>
      <c r="F27" s="3">
        <v>4166.666666666667</v>
      </c>
      <c r="G27" s="3">
        <v>4166.666666666667</v>
      </c>
      <c r="H27" s="3">
        <v>12500</v>
      </c>
      <c r="I27" s="3">
        <v>12500</v>
      </c>
      <c r="J27" s="3">
        <v>12500</v>
      </c>
      <c r="K27" s="3">
        <v>12500</v>
      </c>
      <c r="L27" s="3">
        <v>12500</v>
      </c>
      <c r="M27" s="3">
        <v>12500</v>
      </c>
      <c r="N27" s="3">
        <v>16666.666666666668</v>
      </c>
      <c r="O27" s="3">
        <v>16666.666666666668</v>
      </c>
      <c r="P27" s="3">
        <v>16666.666666666668</v>
      </c>
      <c r="Q27" s="3">
        <v>16666.666666666668</v>
      </c>
      <c r="R27" s="3">
        <v>16666.666666666668</v>
      </c>
      <c r="S27" s="3">
        <v>16666.666666666668</v>
      </c>
    </row>
    <row r="28" spans="1:26" x14ac:dyDescent="0.35">
      <c r="A28" s="21" t="s">
        <v>38</v>
      </c>
      <c r="B28" s="3">
        <v>3218.9166666666665</v>
      </c>
      <c r="C28" s="3">
        <v>3218.9166666666665</v>
      </c>
      <c r="D28" s="3">
        <v>3218.9166666666665</v>
      </c>
      <c r="E28" s="3">
        <v>3218.9166666666665</v>
      </c>
      <c r="F28" s="3">
        <v>3218.9166666666665</v>
      </c>
      <c r="G28" s="3">
        <v>3218.9166666666665</v>
      </c>
      <c r="H28" s="3">
        <v>9104.1666666666661</v>
      </c>
      <c r="I28" s="3">
        <v>9104.1666666666661</v>
      </c>
      <c r="J28" s="3">
        <v>9104.1666666666661</v>
      </c>
      <c r="K28" s="3">
        <v>9104.1666666666661</v>
      </c>
      <c r="L28" s="3">
        <v>9104.1666666666661</v>
      </c>
      <c r="M28" s="3">
        <v>9104.1666666666661</v>
      </c>
      <c r="N28" s="3">
        <v>9104.1666666666661</v>
      </c>
      <c r="O28" s="3">
        <v>9104.1666666666661</v>
      </c>
      <c r="P28" s="3">
        <v>9104.1666666666661</v>
      </c>
      <c r="Q28" s="3">
        <v>9104.1666666666661</v>
      </c>
      <c r="R28" s="3">
        <v>9104.1666666666661</v>
      </c>
      <c r="S28" s="3">
        <v>9104.1666666666661</v>
      </c>
    </row>
    <row r="29" spans="1:26" x14ac:dyDescent="0.35">
      <c r="A29" s="21" t="s">
        <v>39</v>
      </c>
      <c r="B29" s="3">
        <v>1500</v>
      </c>
      <c r="C29" s="3">
        <v>1500</v>
      </c>
      <c r="D29" s="3">
        <v>1500</v>
      </c>
      <c r="E29" s="3">
        <v>1500</v>
      </c>
      <c r="F29" s="3">
        <v>1500</v>
      </c>
      <c r="G29" s="3">
        <v>1500</v>
      </c>
      <c r="H29" s="3">
        <v>5500</v>
      </c>
      <c r="I29" s="3">
        <v>5500</v>
      </c>
      <c r="J29" s="3">
        <v>5500</v>
      </c>
      <c r="K29" s="3">
        <v>5500</v>
      </c>
      <c r="L29" s="3">
        <v>5500</v>
      </c>
      <c r="M29" s="3">
        <v>5500</v>
      </c>
      <c r="N29" s="3">
        <v>6000</v>
      </c>
      <c r="O29" s="3">
        <v>6000</v>
      </c>
      <c r="P29" s="3">
        <v>6000</v>
      </c>
      <c r="Q29" s="3">
        <v>6000</v>
      </c>
      <c r="R29" s="3">
        <v>6000</v>
      </c>
      <c r="S29" s="3">
        <v>6000</v>
      </c>
    </row>
    <row r="30" spans="1:26" x14ac:dyDescent="0.35">
      <c r="A30" s="21" t="s">
        <v>40</v>
      </c>
      <c r="B30" s="3">
        <v>3134.2083333333335</v>
      </c>
      <c r="C30" s="3">
        <v>3134.2083333333335</v>
      </c>
      <c r="D30" s="3">
        <v>3134.2083333333335</v>
      </c>
      <c r="E30" s="3">
        <v>3134.2083333333335</v>
      </c>
      <c r="F30" s="3">
        <v>3134.2083333333335</v>
      </c>
      <c r="G30" s="3">
        <v>3134.2083333333335</v>
      </c>
      <c r="H30" s="3">
        <v>8864.5833333333339</v>
      </c>
      <c r="I30" s="3">
        <v>8864.5833333333339</v>
      </c>
      <c r="J30" s="3">
        <v>8864.5833333333339</v>
      </c>
      <c r="K30" s="3">
        <v>8864.5833333333339</v>
      </c>
      <c r="L30" s="3">
        <v>8864.5833333333339</v>
      </c>
      <c r="M30" s="3">
        <v>8864.5833333333339</v>
      </c>
      <c r="N30" s="3">
        <v>8864.5833333333339</v>
      </c>
      <c r="O30" s="3">
        <v>8864.5833333333339</v>
      </c>
      <c r="P30" s="3">
        <v>8864.5833333333339</v>
      </c>
      <c r="Q30" s="3">
        <v>8864.5833333333339</v>
      </c>
      <c r="R30" s="3">
        <v>8864.5833333333339</v>
      </c>
      <c r="S30" s="3">
        <v>8864.5833333333339</v>
      </c>
    </row>
    <row r="31" spans="1:26" x14ac:dyDescent="0.35">
      <c r="A31" s="25" t="s">
        <v>41</v>
      </c>
      <c r="B31" s="26">
        <f t="shared" ref="B31:S31" si="11">B14+B24+B25+B26+B27+B28+B29+B30</f>
        <v>151032.29166666666</v>
      </c>
      <c r="C31" s="26">
        <f t="shared" si="11"/>
        <v>177957.29166666666</v>
      </c>
      <c r="D31" s="26">
        <f t="shared" si="11"/>
        <v>182957.29166666666</v>
      </c>
      <c r="E31" s="26">
        <f t="shared" si="11"/>
        <v>221248.95833333331</v>
      </c>
      <c r="F31" s="26">
        <f t="shared" si="11"/>
        <v>209498.95833333331</v>
      </c>
      <c r="G31" s="26">
        <f t="shared" si="11"/>
        <v>209498.95833333331</v>
      </c>
      <c r="H31" s="26">
        <f t="shared" si="11"/>
        <v>316447.91666666663</v>
      </c>
      <c r="I31" s="26">
        <f t="shared" si="11"/>
        <v>245947.91666666666</v>
      </c>
      <c r="J31" s="26">
        <f t="shared" si="11"/>
        <v>245947.91666666666</v>
      </c>
      <c r="K31" s="26">
        <f t="shared" si="11"/>
        <v>287947.91666666663</v>
      </c>
      <c r="L31" s="26">
        <f t="shared" si="11"/>
        <v>276197.91666666663</v>
      </c>
      <c r="M31" s="26">
        <f t="shared" si="11"/>
        <v>276197.91666666663</v>
      </c>
      <c r="N31" s="26">
        <f t="shared" si="11"/>
        <v>300239.58333333331</v>
      </c>
      <c r="O31" s="26">
        <f t="shared" si="11"/>
        <v>294364.58333333331</v>
      </c>
      <c r="P31" s="26">
        <f t="shared" si="11"/>
        <v>294364.58333333331</v>
      </c>
      <c r="Q31" s="26">
        <f t="shared" si="11"/>
        <v>294364.58333333331</v>
      </c>
      <c r="R31" s="26">
        <f t="shared" si="11"/>
        <v>294364.58333333331</v>
      </c>
      <c r="S31" s="26">
        <f t="shared" si="11"/>
        <v>294364.58333333331</v>
      </c>
      <c r="T31" s="2"/>
      <c r="U31" s="27"/>
      <c r="V31" s="27"/>
      <c r="W31" s="27"/>
      <c r="X31" s="27"/>
      <c r="Y31" s="27"/>
      <c r="Z31" s="27"/>
    </row>
    <row r="32" spans="1:26" x14ac:dyDescent="0.35">
      <c r="A32" s="3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26" x14ac:dyDescent="0.35">
      <c r="A33" s="21" t="s">
        <v>42</v>
      </c>
      <c r="B33" s="9">
        <v>14000</v>
      </c>
      <c r="C33" s="9">
        <v>14000</v>
      </c>
      <c r="D33" s="9">
        <v>14000</v>
      </c>
      <c r="E33" s="9">
        <v>14000</v>
      </c>
      <c r="F33" s="9">
        <v>14000</v>
      </c>
      <c r="G33" s="9">
        <v>14000</v>
      </c>
      <c r="H33" s="9">
        <v>14000</v>
      </c>
      <c r="I33" s="9">
        <v>14000</v>
      </c>
      <c r="J33" s="9">
        <v>14000</v>
      </c>
      <c r="K33" s="9">
        <v>14000</v>
      </c>
      <c r="L33" s="9">
        <v>14000</v>
      </c>
      <c r="M33" s="9">
        <v>14000</v>
      </c>
      <c r="N33" s="9">
        <v>14000</v>
      </c>
      <c r="O33" s="9">
        <v>14000</v>
      </c>
      <c r="P33" s="9">
        <v>14000</v>
      </c>
      <c r="Q33" s="9">
        <v>14000</v>
      </c>
      <c r="R33" s="9">
        <v>14000</v>
      </c>
      <c r="S33" s="9">
        <v>14000</v>
      </c>
    </row>
    <row r="34" spans="1:26" x14ac:dyDescent="0.35">
      <c r="A34" s="23" t="s">
        <v>43</v>
      </c>
      <c r="B34" s="9">
        <v>10000</v>
      </c>
      <c r="C34" s="9">
        <v>10000</v>
      </c>
      <c r="D34" s="9">
        <v>10000</v>
      </c>
      <c r="E34" s="9">
        <v>10000</v>
      </c>
      <c r="F34" s="9">
        <v>10000</v>
      </c>
      <c r="G34" s="9">
        <v>10000</v>
      </c>
      <c r="H34" s="9">
        <v>10000</v>
      </c>
      <c r="I34" s="9">
        <v>10000</v>
      </c>
      <c r="J34" s="9">
        <v>10000</v>
      </c>
      <c r="K34" s="9">
        <v>10000</v>
      </c>
      <c r="L34" s="9">
        <v>10000</v>
      </c>
      <c r="M34" s="9">
        <v>10000</v>
      </c>
      <c r="N34" s="9">
        <v>10000</v>
      </c>
      <c r="O34" s="9">
        <v>10000</v>
      </c>
      <c r="P34" s="9">
        <v>10000</v>
      </c>
      <c r="Q34" s="9">
        <v>10000</v>
      </c>
      <c r="R34" s="9">
        <v>10000</v>
      </c>
      <c r="S34" s="9">
        <v>10000</v>
      </c>
    </row>
    <row r="35" spans="1:26" x14ac:dyDescent="0.35">
      <c r="A35" s="23" t="s">
        <v>44</v>
      </c>
      <c r="B35" s="9">
        <v>6000</v>
      </c>
      <c r="C35" s="9">
        <v>6000</v>
      </c>
      <c r="D35" s="9">
        <v>16000</v>
      </c>
      <c r="E35" s="9">
        <v>21000</v>
      </c>
      <c r="F35" s="9">
        <v>21000</v>
      </c>
      <c r="G35" s="9">
        <v>21000</v>
      </c>
      <c r="H35" s="9">
        <v>21000</v>
      </c>
      <c r="I35" s="9">
        <v>21000</v>
      </c>
      <c r="J35" s="9">
        <v>21000</v>
      </c>
      <c r="K35" s="9">
        <v>21000</v>
      </c>
      <c r="L35" s="9">
        <v>21000</v>
      </c>
      <c r="M35" s="9">
        <v>21000</v>
      </c>
      <c r="N35" s="9">
        <v>21000</v>
      </c>
      <c r="O35" s="9">
        <v>21000</v>
      </c>
      <c r="P35" s="9">
        <v>21000</v>
      </c>
      <c r="Q35" s="9">
        <v>21000</v>
      </c>
      <c r="R35" s="9">
        <v>21000</v>
      </c>
      <c r="S35" s="9">
        <v>21000</v>
      </c>
    </row>
    <row r="36" spans="1:26" x14ac:dyDescent="0.35">
      <c r="A36" s="23" t="s">
        <v>45</v>
      </c>
      <c r="B36" s="9">
        <v>17333</v>
      </c>
      <c r="C36" s="9">
        <v>17333</v>
      </c>
      <c r="D36" s="9">
        <v>17333</v>
      </c>
      <c r="E36" s="9">
        <v>17333</v>
      </c>
      <c r="F36" s="9">
        <v>17333</v>
      </c>
      <c r="G36" s="9">
        <v>17333</v>
      </c>
      <c r="H36" s="9">
        <v>17333</v>
      </c>
      <c r="I36" s="9">
        <v>17333</v>
      </c>
      <c r="J36" s="9">
        <v>17333</v>
      </c>
      <c r="K36" s="9">
        <v>17333</v>
      </c>
      <c r="L36" s="9">
        <v>17333</v>
      </c>
      <c r="M36" s="9">
        <v>17333</v>
      </c>
      <c r="N36" s="9">
        <v>17333</v>
      </c>
      <c r="O36" s="9">
        <v>17333</v>
      </c>
      <c r="P36" s="9">
        <v>17333</v>
      </c>
      <c r="Q36" s="9">
        <v>17333</v>
      </c>
      <c r="R36" s="9">
        <v>17333</v>
      </c>
      <c r="S36" s="9">
        <v>17333</v>
      </c>
    </row>
    <row r="37" spans="1:26" x14ac:dyDescent="0.35">
      <c r="A37" s="23" t="s">
        <v>46</v>
      </c>
      <c r="B37" s="9">
        <v>19500</v>
      </c>
      <c r="C37" s="9">
        <v>19500</v>
      </c>
      <c r="D37" s="9">
        <v>19500</v>
      </c>
      <c r="E37" s="9">
        <v>19500</v>
      </c>
      <c r="F37" s="9">
        <v>19500</v>
      </c>
      <c r="G37" s="9">
        <v>19500</v>
      </c>
      <c r="H37" s="9">
        <v>19500</v>
      </c>
      <c r="I37" s="9">
        <v>19500</v>
      </c>
      <c r="J37" s="9">
        <v>19500</v>
      </c>
      <c r="K37" s="9">
        <v>19500</v>
      </c>
      <c r="L37" s="9">
        <v>19500</v>
      </c>
      <c r="M37" s="9">
        <v>19500</v>
      </c>
      <c r="N37" s="9">
        <v>19500</v>
      </c>
      <c r="O37" s="9">
        <v>19500</v>
      </c>
      <c r="P37" s="9">
        <v>19500</v>
      </c>
      <c r="Q37" s="9">
        <v>19500</v>
      </c>
      <c r="R37" s="9">
        <v>19500</v>
      </c>
      <c r="S37" s="9">
        <v>19500</v>
      </c>
    </row>
    <row r="38" spans="1:26" x14ac:dyDescent="0.35">
      <c r="A38" s="23" t="s">
        <v>47</v>
      </c>
      <c r="B38" s="9"/>
      <c r="C38" s="9"/>
      <c r="D38" s="9"/>
      <c r="E38" s="9"/>
      <c r="F38" s="9"/>
      <c r="G38" s="9"/>
      <c r="H38" s="9">
        <v>10000</v>
      </c>
      <c r="I38" s="9">
        <v>10000</v>
      </c>
      <c r="J38" s="9">
        <v>10000</v>
      </c>
      <c r="K38" s="9">
        <v>10000</v>
      </c>
      <c r="L38" s="9">
        <v>10000</v>
      </c>
      <c r="M38" s="9">
        <v>10000</v>
      </c>
      <c r="N38" s="9">
        <v>10000</v>
      </c>
      <c r="O38" s="9">
        <v>10000</v>
      </c>
      <c r="P38" s="9">
        <v>10000</v>
      </c>
      <c r="Q38" s="9">
        <v>10000</v>
      </c>
      <c r="R38" s="9">
        <v>10000</v>
      </c>
      <c r="S38" s="9">
        <v>10000</v>
      </c>
    </row>
    <row r="39" spans="1:26" ht="14.5" x14ac:dyDescent="0.35">
      <c r="A39" s="23" t="s">
        <v>48</v>
      </c>
      <c r="B39" s="3"/>
      <c r="C39" s="3"/>
      <c r="D39" s="3"/>
      <c r="E39" s="3"/>
      <c r="F39" s="3"/>
      <c r="G39" s="3"/>
      <c r="H39" s="9">
        <v>34666</v>
      </c>
      <c r="I39" s="9">
        <v>34666</v>
      </c>
      <c r="J39" s="9">
        <v>34666</v>
      </c>
      <c r="K39" s="9">
        <v>34666</v>
      </c>
      <c r="L39" s="9">
        <v>34666</v>
      </c>
      <c r="M39" s="9">
        <v>34666</v>
      </c>
      <c r="N39" s="9">
        <v>34666</v>
      </c>
      <c r="O39" s="9">
        <v>34666</v>
      </c>
      <c r="P39" s="9">
        <v>34666</v>
      </c>
      <c r="Q39" s="9">
        <v>34666</v>
      </c>
      <c r="R39" s="9">
        <v>34666</v>
      </c>
      <c r="S39" s="9">
        <v>34666</v>
      </c>
    </row>
    <row r="40" spans="1:26" ht="14.5" x14ac:dyDescent="0.35">
      <c r="A40" s="23" t="s">
        <v>49</v>
      </c>
      <c r="B40" s="3"/>
      <c r="C40" s="3"/>
      <c r="D40" s="3"/>
      <c r="E40" s="3"/>
      <c r="F40" s="3"/>
      <c r="G40" s="3"/>
      <c r="H40" s="9">
        <v>58500</v>
      </c>
      <c r="I40" s="9">
        <v>58500</v>
      </c>
      <c r="J40" s="9">
        <v>58500</v>
      </c>
      <c r="K40" s="9">
        <v>58500</v>
      </c>
      <c r="L40" s="9">
        <v>58500</v>
      </c>
      <c r="M40" s="9">
        <v>58500</v>
      </c>
      <c r="N40" s="9">
        <v>58500</v>
      </c>
      <c r="O40" s="9">
        <v>58500</v>
      </c>
      <c r="P40" s="9">
        <v>58500</v>
      </c>
      <c r="Q40" s="9">
        <v>58500</v>
      </c>
      <c r="R40" s="9">
        <v>58500</v>
      </c>
      <c r="S40" s="9">
        <v>58500</v>
      </c>
    </row>
    <row r="41" spans="1:26" ht="14.5" x14ac:dyDescent="0.35">
      <c r="A41" s="23" t="s">
        <v>50</v>
      </c>
      <c r="B41" s="3"/>
      <c r="C41" s="3"/>
      <c r="D41" s="3"/>
      <c r="E41" s="3"/>
      <c r="F41" s="3"/>
      <c r="G41" s="3"/>
      <c r="H41" s="9">
        <v>15166</v>
      </c>
      <c r="I41" s="9">
        <v>15166</v>
      </c>
      <c r="J41" s="9">
        <v>15166</v>
      </c>
      <c r="K41" s="9">
        <v>15166</v>
      </c>
      <c r="L41" s="9">
        <v>15166</v>
      </c>
      <c r="M41" s="9">
        <v>15166</v>
      </c>
      <c r="N41" s="9">
        <v>15166</v>
      </c>
      <c r="O41" s="9">
        <v>15166</v>
      </c>
      <c r="P41" s="9">
        <v>15166</v>
      </c>
      <c r="Q41" s="9">
        <v>15166</v>
      </c>
      <c r="R41" s="9">
        <v>15166</v>
      </c>
      <c r="S41" s="9">
        <v>15166</v>
      </c>
    </row>
    <row r="42" spans="1:26" ht="14.5" x14ac:dyDescent="0.35">
      <c r="A42" s="23" t="s">
        <v>51</v>
      </c>
      <c r="B42" s="3"/>
      <c r="C42" s="3"/>
      <c r="D42" s="3"/>
      <c r="E42" s="3"/>
      <c r="F42" s="3"/>
      <c r="G42" s="3"/>
      <c r="H42" s="9"/>
      <c r="I42" s="9"/>
      <c r="J42" s="9"/>
      <c r="K42" s="9"/>
      <c r="L42" s="9"/>
      <c r="M42" s="9"/>
      <c r="N42" s="9">
        <v>17333</v>
      </c>
      <c r="O42" s="9">
        <v>17333</v>
      </c>
      <c r="P42" s="9">
        <v>17333</v>
      </c>
      <c r="Q42" s="9">
        <v>17333</v>
      </c>
      <c r="R42" s="9">
        <v>17333</v>
      </c>
      <c r="S42" s="9">
        <v>17333</v>
      </c>
    </row>
    <row r="43" spans="1:26" ht="14.5" x14ac:dyDescent="0.35">
      <c r="A43" s="31" t="s">
        <v>52</v>
      </c>
      <c r="B43" s="26">
        <f t="shared" ref="B43:S43" si="12">SUM(B33:B42)</f>
        <v>66833</v>
      </c>
      <c r="C43" s="26">
        <f t="shared" si="12"/>
        <v>66833</v>
      </c>
      <c r="D43" s="26">
        <f t="shared" si="12"/>
        <v>76833</v>
      </c>
      <c r="E43" s="26">
        <f t="shared" si="12"/>
        <v>81833</v>
      </c>
      <c r="F43" s="26">
        <f t="shared" si="12"/>
        <v>81833</v>
      </c>
      <c r="G43" s="26">
        <f t="shared" si="12"/>
        <v>81833</v>
      </c>
      <c r="H43" s="26">
        <f t="shared" si="12"/>
        <v>200165</v>
      </c>
      <c r="I43" s="26">
        <f t="shared" si="12"/>
        <v>200165</v>
      </c>
      <c r="J43" s="26">
        <f t="shared" si="12"/>
        <v>200165</v>
      </c>
      <c r="K43" s="26">
        <f t="shared" si="12"/>
        <v>200165</v>
      </c>
      <c r="L43" s="26">
        <f t="shared" si="12"/>
        <v>200165</v>
      </c>
      <c r="M43" s="26">
        <f t="shared" si="12"/>
        <v>200165</v>
      </c>
      <c r="N43" s="26">
        <f t="shared" si="12"/>
        <v>217498</v>
      </c>
      <c r="O43" s="26">
        <f t="shared" si="12"/>
        <v>217498</v>
      </c>
      <c r="P43" s="26">
        <f t="shared" si="12"/>
        <v>217498</v>
      </c>
      <c r="Q43" s="26">
        <f t="shared" si="12"/>
        <v>217498</v>
      </c>
      <c r="R43" s="26">
        <f t="shared" si="12"/>
        <v>217498</v>
      </c>
      <c r="S43" s="26">
        <f t="shared" si="12"/>
        <v>217498</v>
      </c>
      <c r="T43" s="27"/>
      <c r="U43" s="27"/>
      <c r="V43" s="27"/>
      <c r="W43" s="27"/>
      <c r="X43" s="27"/>
      <c r="Y43" s="27"/>
      <c r="Z4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DataRoom 18 Month Financial Mod</vt:lpstr>
      <vt:lpstr>DataRoom Quaterly Revenue Forec</vt:lpstr>
      <vt:lpstr>DataRoom OPEX &amp; CAC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deb_s</cp:lastModifiedBy>
  <dcterms:created xsi:type="dcterms:W3CDTF">2022-05-04T15:31:56Z</dcterms:created>
  <dcterms:modified xsi:type="dcterms:W3CDTF">2022-05-04T15:31:56Z</dcterms:modified>
</cp:coreProperties>
</file>